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<sst xmlns="http://schemas.openxmlformats.org/spreadsheetml/2006/main" count="439" uniqueCount="146">
  <si>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</si>
  <si>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</si>
  <si>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</si>
  <si>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</si>
  <si>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</si>
  <si>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</si>
  <si>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</si>
  <si>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</si>
  <si>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</si>
  <si>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</si>
  <si>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</si>
  <si>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</si>
  <si>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</si>
  <si>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</si>
  <si>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</si>
  <si>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</si>
  <si>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</si>
  <si>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</si>
  <si>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</si>
  <si>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</si>
  <si>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</si>
  <si>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</si>
  <si>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</si>
  <si>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</si>
  <si>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</si>
  <si>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</si>
  <si>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</si>
  <si>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</si>
  <si>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</si>
  <si>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</si>
  <si>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</si>
  <si>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</si>
  <si>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</si>
  <si>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</si>
  <si>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</si>
  <si>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</si>
  <si>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</si>
  <si>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</si>
  <si>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</si>
  <si>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</si>
  <si>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</si>
  <si>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</si>
  <si>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</si>
  <si>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</si>
  <si>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</si>
  <si>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</si>
  <si>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</si>
  <si>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</si>
  <si>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</si>
  <si>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</si>
  <si>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</si>
  <si>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</si>
  <si>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</si>
  <si>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</si>
  <si>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Цена за ед. товара**</t>
  </si>
  <si>
    <t>« Несквик» ОАО КО «Россия»</t>
  </si>
  <si>
    <t xml:space="preserve"> г. Самара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</si>
  <si>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</si>
  <si>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</si>
  <si>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</si>
  <si>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</si>
  <si>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</si>
  <si>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</si>
  <si>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</si>
  <si>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</si>
  <si>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</si>
  <si>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</si>
  <si>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</si>
  <si>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Гос. Предприятие "Артемсоль", Украина, Донецкая обл..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</si>
  <si>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</si>
  <si>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</si>
  <si>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</si>
  <si>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</si>
  <si>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</si>
  <si>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</si>
  <si>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</si>
  <si>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</si>
  <si>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</si>
  <si>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</si>
  <si>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</si>
  <si>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</si>
  <si>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t xml:space="preserve"> ОАО Кондитерское объединение «СладКо», г. Екатеринбург, ОАО Кондитерское объединение « Россия», г. Самара</t>
  </si>
  <si>
    <t>ООО " Санти" г. Москва, Гранд» Золотая страна», ООО Чайно-кофейная компания « Гранд», г. Москва</t>
  </si>
  <si>
    <t>ООО « Вкус», г. Новосибирск, Комбинат детского питания и пищевых концентратов г. С-Петербург</t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</si>
  <si>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</si>
  <si>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 ОАО Кондитерское объединение «СладКо», г. Екатеринбург</t>
  </si>
  <si>
    <t>Директор                          Пронина Л.В.                    Подпись ______________________</t>
  </si>
  <si>
    <t>Способ размещения заказа: запрос котировок</t>
  </si>
  <si>
    <t>ООО Кондитерское объединение "Сладко" г.Екатеринбург</t>
  </si>
  <si>
    <t>ЗАО "Пензенская кондитерская фабрика" г. Пенза</t>
  </si>
  <si>
    <t>Ульяновский филиал ОАО Кондитерского объединения "Сладко" г. Ульяновск</t>
  </si>
  <si>
    <t>ООО "Санти" г.Москва</t>
  </si>
  <si>
    <t>ООО "Вкус" г.Новосибирск</t>
  </si>
  <si>
    <t>ОАО "КО" г.Самара</t>
  </si>
  <si>
    <t>ОАО Илецксоль" г.Соль-Илецк</t>
  </si>
  <si>
    <t>Крупек, ПКО « Россельхозпродукт», г. Екатеринбург</t>
  </si>
  <si>
    <t>ЗАО "Алтайская крупа" Алтайский край</t>
  </si>
  <si>
    <t>ОАО Славянский ХК г.Славянск-на-Кубани</t>
  </si>
  <si>
    <t>Крупек, ОАО "Мелькомбинат" г.Баженов Свердловская обл.</t>
  </si>
  <si>
    <t>Крупек, ОАО "Россельхозпродукт" г.Екатеринбург</t>
  </si>
  <si>
    <t>Марьяновский КХП Омская обл.р.п.Марьяново</t>
  </si>
  <si>
    <t>ОАО Челябинский КХП г.Челябинск</t>
  </si>
  <si>
    <t>ОАО Верненский КХП Челябинская обл.</t>
  </si>
  <si>
    <t>ОАО "Мелькомбинат" г.Баженова Свердловская обл.</t>
  </si>
  <si>
    <t>ООО "Ставропольсахар" Ставропольский край</t>
  </si>
  <si>
    <r>
      <t>Дата составления сводной  таблицы     29.11.2013г</t>
    </r>
    <r>
      <rPr>
        <u val="single"/>
        <sz val="12"/>
        <color indexed="8"/>
        <rFont val="Times New Roman"/>
        <family val="1"/>
      </rPr>
      <t>ода</t>
    </r>
  </si>
  <si>
    <t>ИП Соколова С.В.</t>
  </si>
  <si>
    <t>До 31.12.2013</t>
  </si>
  <si>
    <t>8(34675)6-00-90, г.Советский, ул.Трассовиков, строение 1 (Информация о действующих ценах входящий №640 от 25.11.2013г.)</t>
  </si>
  <si>
    <t xml:space="preserve"> 8 (34675)  7-60-23, г.Югорск, ул.Таежная, д. 82 (Информация о действующих ценах входящий №638 от 25.11.2013г.)</t>
  </si>
  <si>
    <t xml:space="preserve"> 8 (34675)  4-00-50, п.Пионерский, ул. Первомайская, д. 24, кв.2  (Информация о  действующих ценах входящий № 637 от 25.11.2013г.)</t>
  </si>
  <si>
    <t xml:space="preserve">  Крупа - гречневая  Ядрица, первый сорт, цвет кремовый с желтоватым или зеленоватым оттенком;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по 700 гр., ГОСТ 5550-74, фасовка маркированная, упаковка без повреждений
</t>
  </si>
  <si>
    <t xml:space="preserve">  Крупа – рис  Шлифованный, круглый, высший сорт,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по 600 гр.- 800 гр., Г ОСТ 6293-90, фасовка маркированная, упаковка без повреждений
</t>
  </si>
  <si>
    <t xml:space="preserve"> Крупа – пшенная  Высший сорт, цвет желтый разных оттенков;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 Фасовка по 800 гр., ГОСТ 572-60, фасовка маркированная, упаковка без повреждений
</t>
  </si>
  <si>
    <t xml:space="preserve"> Горох колотый Шлифованный, весовой, цвет желтый;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по 800 гр., ГОСТ 28674-90, фасовка маркированная, упаковка без повреждений
</t>
  </si>
  <si>
    <t xml:space="preserve"> Крупа – манная Весовая, марки МТ, цвет бело - желтый;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по 700 гр., ГОСТ 7022-97, фасовка маркированная, упаковка без повреждений
</t>
  </si>
  <si>
    <t xml:space="preserve"> Крупа пшеничная  Высший сорт, цвет желтый разных оттенков, запах свойственный пшену без посторонних запахов, не затхлый, не плесневый; вкус свойственный пшену, без посторонних привкусов не кислый, не горький; без зараженности, загрязнений и примесей.  Фасованная по 600гр., высший сорт ГОСТ 572-60, фасовка маркированная, упаковка без повреждений
</t>
  </si>
  <si>
    <t xml:space="preserve"> Крупа перловая Ядро, освобожденное от цветковых пленок, отшлифованное; цвет белый с желтоватым, иногда зеленоватым оттенками; вкус свойственный данному виду без кислого, горького и других посторонних привкусов, без зараженности, загрязнений и примесей; запах свойственный данному виду, без затхлого плесневого и других посторонних запахов 
фасованная по 600гр.- 800 гр., ГОСТ 5784-60, фасовка без повреждений, маркированная
</t>
  </si>
  <si>
    <t xml:space="preserve">Овсяные хлопья - геркулес Высший сорт,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примесей.
Фасовка  по 400гр., ГОСТ 21149-93, фасовка маркированная, упаковка без повреждений
</t>
  </si>
  <si>
    <t xml:space="preserve">Крупа ячневая Дробленая, цвет белый с желтоватым оттенком; вкус свойственный данному виду без кислого, горького и других посторонних привкусов, без зараженности, загрязнений и примесей; запах свойственный данному виду, без затхлого плесневого и других посторонних запахов; без зараженности, загрязнений и примесей. фасованная по 600гр., ГОСТ 5784-60, фасовка маркированная, упаковка без повреждений
</t>
  </si>
  <si>
    <t xml:space="preserve"> Макаронные изделия  Высший сорт в ассортименте из твердых сортов ГОСТ 12307; пшеницы (группа А), обогащенные витаминами и минеральными веществами, с содержанием белка не менее 12г/100г, фасованные в прозрачные полиэтиленовые мешки по 5-10 кг., ГОСТ Р 51865-2002, без зараженности, загрязнений и примесей, упаковка без повреждений, маркированная</t>
  </si>
  <si>
    <t xml:space="preserve"> Мука пшеничная Высшего сорта, весовая,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данного вида без кислого, горького и других посторонних привкусов, без зараженности, загрязнений и примесей. Фасовка по 10 кг., ГОСТ 52189-2003, фасовка маркированная, упаковка без повреждений
</t>
  </si>
  <si>
    <t xml:space="preserve"> Сахар - песок Из сахарной свеклы, весовой, вкус и запах: сладкий, без посторонних привкуса и запаха, как в сухом сахаре, так и в его водном растворе; сыпучий, цвет белый; раствор сахара должен быть прозрачным или слабо опалесцирующим без нерастворимого осадка, механических или других посторонних примесей  Фасовка в мешках по 10кг., ГОСТ 21-94, без зараженности, загрязнений и примесей, упаковка без повреждений, сорт Экстра
</t>
  </si>
  <si>
    <t>Крупа кукурузная, шлифованная, цвет белый или желтый с оттенком, запах свойственный пшену без посторонних запахов, не затхлый, не плесневый; вкус свойственный пшену, без посторонних привкусов не кислый, не горький; без зараженности, загрязнений и примесей. Фасованная по 700гр., высший сорт, ГОСТ 6002-69, фасовка маркированная, упаковка без повреждений</t>
  </si>
  <si>
    <t xml:space="preserve">Кол-во ед. товара, шт  </t>
  </si>
  <si>
    <t xml:space="preserve">Кол-во ед. товара, кг  </t>
  </si>
  <si>
    <t>Таблица расчета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</si>
  <si>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 Вафли  фасованные, 25 гр., ГОСТ 14031, допускается ТУ производителя начинка однородная, сухие, без постороннего привкуса и  запаха, упаковка без повреждений</t>
  </si>
  <si>
    <t>Печенье  фасованное, 75 гр., ГОСТ 24901, допускается ТУ производителя, цвет, вкус и запах свойственные данному наименованию печенья,  упаковка без повреждений</t>
  </si>
  <si>
    <t>Шоколад  сливочный, молочный 25 гр., ГОСТ 52821-2001, без видимых пороков: сахарного и жирового поседения, упаковка без повреждений</t>
  </si>
  <si>
    <t>Чай черный байховый листовой, высший сорт,  100 гр., ГОСТ 1938-90, ровный, однородный, хорошо скрученный, черного цвета, без поседения, без примесей древесины и чайной пыли, упаковка без повреждений</t>
  </si>
  <si>
    <t>Кофейный напиток, не содержащий натуральный кофе, 100 гр., в соответствии с ГОСТом или ТУ  производителя, без посторонних привкусов и запахов, упаковка без повреждений</t>
  </si>
  <si>
    <t>Какао - порошок быстрорастворимый,   250-  500 гр., в соответствии с ГОСТом или ТУ  производителя, без тусклого серого оттенка, вкус и аромат свойственный какао – бобам, без посторонних привкусов и запахов, упаковка без повреждений</t>
  </si>
  <si>
    <t xml:space="preserve"> Соль йодированная, фасованная в пакеты по 1кг., ГОСТ 13830-97, цвет белый, с содержанием йодистого калия, без  комков и посторонних механических примесей, упаковка без повреждений</t>
  </si>
  <si>
    <t>Дрожжи 11 грамм., ТУ  9182-001-48975583-2000, сухие, активные срок хранения не белее 2 лет, без посторонних привкусов и запахов, упаковка без повреждений</t>
  </si>
  <si>
    <t>ООО Таф-Нева" г. Химки</t>
  </si>
  <si>
    <t>Крахмал картофельный, 200 гр. ГОСТ 7699, цве белый, без комочков и посторонних механических примесей, упаковка без повреждений</t>
  </si>
  <si>
    <t>ООО Компания "ВИТЭКС"</t>
  </si>
  <si>
    <t xml:space="preserve">Кол-во ед. товара, шт </t>
  </si>
  <si>
    <t xml:space="preserve">Кол-во ед. товара, кг </t>
  </si>
  <si>
    <t>Примечание: Лимит финансирования –   157 500  рублей.</t>
  </si>
  <si>
    <t xml:space="preserve">Лавровый лист, ГОСТ 17594-81, высушенный лавровый лист - матовый, оливкового цвета, запах приятный, немного горьковатый , срок хранения не белее 2 лет в темной герметичной упаковке без повреждений
</t>
  </si>
  <si>
    <t xml:space="preserve">Зелень сухая, ГОСТ 16732-71, цвет зеленый, вкус и запах: характерные для соответствующего вида зелени, без посторонних привкусов и запахов, срок хранения не белее 2 лет в темной герметичной упаковке без повреждений
</t>
  </si>
  <si>
    <t xml:space="preserve">Ванилин, ГОСТ 16599-71, внешний вид –кристаллический порошок , цвет- от белого до светло- желтого, запах –ванили, упаковка - не более 0,001 кг без повреждений
</t>
  </si>
  <si>
    <t>Сухари панировочные, ГОСТ 28402-89, внешний вид: крупка, достаточно однородная по размеру, цвет: от светло-желтого до светло-коричневого, без постароннего привкуса и запаха, в герметичной упаковке без повреждений</t>
  </si>
  <si>
    <t xml:space="preserve">Продукты питания (кондитерские изделия и вкусовые товары, крупы, мука, сахар, макаронные изделия)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</si>
</sst>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5" fillId="0" borderId="65" xfId="0" applyNumberFormat="1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4" fontId="8" fillId="0" borderId="62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3" xfId="0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14" fontId="2" fillId="0" borderId="73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90" xfId="0" applyFont="1" applyBorder="1" applyAlignment="1">
      <alignment horizontal="left" vertical="top" wrapText="1"/>
    </xf>
    <xf numFmtId="0" fontId="0" fillId="0" borderId="91" xfId="0" applyBorder="1" applyAlignment="1">
      <alignment horizontal="left"/>
    </xf>
    <xf numFmtId="0" fontId="0" fillId="0" borderId="92" xfId="0" applyBorder="1" applyAlignment="1">
      <alignment horizontal="left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right" vertical="center"/>
    </xf>
    <xf numFmtId="0" fontId="2" fillId="0" borderId="93" xfId="0" applyFont="1" applyBorder="1" applyAlignment="1">
      <alignment horizontal="left" vertical="top" wrapText="1"/>
    </xf>
    <xf numFmtId="0" fontId="0" fillId="0" borderId="94" xfId="0" applyBorder="1" applyAlignment="1">
      <alignment horizontal="left"/>
    </xf>
    <xf numFmtId="0" fontId="0" fillId="0" borderId="95" xfId="0" applyBorder="1" applyAlignment="1">
      <alignment horizontal="left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4" fontId="2" fillId="0" borderId="85" xfId="0" applyNumberFormat="1" applyFont="1" applyBorder="1" applyAlignment="1">
      <alignment horizontal="center" vertical="center" wrapText="1"/>
    </xf>
    <xf numFmtId="14" fontId="2" fillId="0" borderId="8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0" xfId="0" applyBorder="1" applyAlignment="1">
      <alignment/>
    </xf>
    <xf numFmtId="0" fontId="0" fillId="0" borderId="82" xfId="0" applyBorder="1" applyAlignment="1">
      <alignment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10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5">
      <c r="A2" s="214" t="s">
        <v>71</v>
      </c>
      <c r="B2" s="214"/>
      <c r="C2" s="214"/>
      <c r="D2" s="214"/>
      <c r="E2" s="214"/>
      <c r="F2" s="214"/>
      <c r="G2" s="214"/>
      <c r="H2" s="214"/>
      <c r="I2" s="1"/>
      <c r="J2" s="214" t="s">
        <v>58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89" t="s">
        <v>0</v>
      </c>
      <c r="B4" s="103" t="s">
        <v>1</v>
      </c>
      <c r="C4" s="104"/>
      <c r="D4" s="104"/>
      <c r="E4" s="104"/>
      <c r="F4" s="105"/>
      <c r="G4" s="115" t="s">
        <v>2</v>
      </c>
      <c r="H4" s="103" t="s">
        <v>1</v>
      </c>
      <c r="I4" s="104"/>
      <c r="J4" s="105"/>
      <c r="K4" s="103" t="s">
        <v>2</v>
      </c>
      <c r="L4" s="105"/>
      <c r="M4" s="103" t="s">
        <v>1</v>
      </c>
      <c r="N4" s="104"/>
      <c r="O4" s="105"/>
      <c r="P4" s="103" t="s">
        <v>2</v>
      </c>
      <c r="Q4" s="104"/>
      <c r="R4" s="104"/>
      <c r="S4" s="105"/>
      <c r="T4" s="123" t="s">
        <v>57</v>
      </c>
    </row>
    <row r="5" spans="1:20" ht="15.75" customHeight="1">
      <c r="A5" s="217"/>
      <c r="B5" s="106"/>
      <c r="C5" s="107"/>
      <c r="D5" s="107"/>
      <c r="E5" s="107"/>
      <c r="F5" s="108"/>
      <c r="G5" s="116"/>
      <c r="H5" s="106"/>
      <c r="I5" s="107"/>
      <c r="J5" s="108"/>
      <c r="K5" s="106"/>
      <c r="L5" s="108"/>
      <c r="M5" s="106"/>
      <c r="N5" s="107"/>
      <c r="O5" s="108"/>
      <c r="P5" s="109"/>
      <c r="Q5" s="110"/>
      <c r="R5" s="110"/>
      <c r="S5" s="111"/>
      <c r="T5" s="215"/>
    </row>
    <row r="6" spans="1:20" ht="15.75" thickBot="1">
      <c r="A6" s="217"/>
      <c r="B6" s="97"/>
      <c r="C6" s="98"/>
      <c r="D6" s="98"/>
      <c r="E6" s="98"/>
      <c r="F6" s="99"/>
      <c r="G6" s="116"/>
      <c r="H6" s="97"/>
      <c r="I6" s="98"/>
      <c r="J6" s="99"/>
      <c r="K6" s="106"/>
      <c r="L6" s="108"/>
      <c r="M6" s="97"/>
      <c r="N6" s="98"/>
      <c r="O6" s="99"/>
      <c r="P6" s="109"/>
      <c r="Q6" s="110"/>
      <c r="R6" s="110"/>
      <c r="S6" s="111"/>
      <c r="T6" s="215"/>
    </row>
    <row r="7" spans="1:20" ht="16.5" thickBot="1">
      <c r="A7" s="218"/>
      <c r="B7" s="100">
        <v>1</v>
      </c>
      <c r="C7" s="102"/>
      <c r="D7" s="100">
        <v>2</v>
      </c>
      <c r="E7" s="102"/>
      <c r="F7" s="24">
        <v>3</v>
      </c>
      <c r="G7" s="117"/>
      <c r="H7" s="24">
        <v>1</v>
      </c>
      <c r="I7" s="24">
        <v>2</v>
      </c>
      <c r="J7" s="24">
        <v>3</v>
      </c>
      <c r="K7" s="97"/>
      <c r="L7" s="99"/>
      <c r="M7" s="24">
        <v>1</v>
      </c>
      <c r="N7" s="24">
        <v>2</v>
      </c>
      <c r="O7" s="26">
        <v>3</v>
      </c>
      <c r="P7" s="112"/>
      <c r="Q7" s="113"/>
      <c r="R7" s="113"/>
      <c r="S7" s="114"/>
      <c r="T7" s="216"/>
    </row>
    <row r="8" spans="1:20" ht="15">
      <c r="A8" s="205" t="s">
        <v>33</v>
      </c>
      <c r="B8" s="94" t="s">
        <v>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  <c r="T8" s="118"/>
    </row>
    <row r="9" spans="1:20" ht="28.5" customHeight="1" thickBot="1">
      <c r="A9" s="206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119"/>
    </row>
    <row r="10" spans="1:20" ht="19.5" thickBot="1">
      <c r="A10" s="19" t="s">
        <v>4</v>
      </c>
      <c r="B10" s="120">
        <v>4230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  <c r="T10" s="25"/>
    </row>
    <row r="11" spans="1:20" ht="14.25" customHeight="1">
      <c r="A11" s="205" t="s">
        <v>34</v>
      </c>
      <c r="B11" s="94" t="s">
        <v>79</v>
      </c>
      <c r="C11" s="95"/>
      <c r="D11" s="95"/>
      <c r="E11" s="95"/>
      <c r="F11" s="95"/>
      <c r="G11" s="96"/>
      <c r="H11" s="94"/>
      <c r="I11" s="95"/>
      <c r="J11" s="95"/>
      <c r="K11" s="95"/>
      <c r="L11" s="96"/>
      <c r="M11" s="94"/>
      <c r="N11" s="95"/>
      <c r="O11" s="95"/>
      <c r="P11" s="95"/>
      <c r="Q11" s="95"/>
      <c r="R11" s="95"/>
      <c r="S11" s="96"/>
      <c r="T11" s="118"/>
    </row>
    <row r="12" spans="1:20" ht="15" customHeight="1" thickBot="1">
      <c r="A12" s="206"/>
      <c r="B12" s="97"/>
      <c r="C12" s="98"/>
      <c r="D12" s="98"/>
      <c r="E12" s="98"/>
      <c r="F12" s="98"/>
      <c r="G12" s="99"/>
      <c r="H12" s="97"/>
      <c r="I12" s="98"/>
      <c r="J12" s="98"/>
      <c r="K12" s="98"/>
      <c r="L12" s="99"/>
      <c r="M12" s="97"/>
      <c r="N12" s="98"/>
      <c r="O12" s="98"/>
      <c r="P12" s="98"/>
      <c r="Q12" s="98"/>
      <c r="R12" s="98"/>
      <c r="S12" s="99"/>
      <c r="T12" s="119"/>
    </row>
    <row r="13" spans="1:20" ht="16.5" thickBot="1">
      <c r="A13" s="19" t="s">
        <v>5</v>
      </c>
      <c r="B13" s="100">
        <v>250</v>
      </c>
      <c r="C13" s="101"/>
      <c r="D13" s="102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91">
        <f>B13*B10</f>
        <v>1057500</v>
      </c>
      <c r="C14" s="92"/>
      <c r="D14" s="93"/>
      <c r="E14" s="45">
        <f>E13*B10</f>
        <v>1142100</v>
      </c>
      <c r="F14" s="45">
        <f>F13*B10</f>
        <v>1057500</v>
      </c>
      <c r="G14" s="35">
        <f>G13*B10</f>
        <v>1085714.1</v>
      </c>
      <c r="H14" s="45">
        <f>H13*B10</f>
        <v>0</v>
      </c>
      <c r="I14" s="45">
        <f>I13*B10</f>
        <v>0</v>
      </c>
      <c r="J14" s="52">
        <f>J13*B10</f>
        <v>0</v>
      </c>
      <c r="K14" s="53"/>
      <c r="L14" s="35">
        <f>L13*B10</f>
        <v>0</v>
      </c>
      <c r="M14" s="45"/>
      <c r="N14" s="45">
        <f>N13*B10</f>
        <v>0</v>
      </c>
      <c r="O14" s="52">
        <f>O13*B10</f>
        <v>0</v>
      </c>
      <c r="P14" s="54"/>
      <c r="Q14" s="54"/>
      <c r="R14" s="53"/>
      <c r="S14" s="35">
        <f>S13*B10</f>
        <v>0</v>
      </c>
      <c r="T14" s="38">
        <f>T13*B10</f>
        <v>1082880</v>
      </c>
    </row>
    <row r="15" spans="1:20" ht="15.75" thickTop="1">
      <c r="A15" s="189" t="s">
        <v>33</v>
      </c>
      <c r="B15" s="103" t="s">
        <v>61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123"/>
    </row>
    <row r="16" spans="1:20" ht="15.75" thickBot="1">
      <c r="A16" s="206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119"/>
    </row>
    <row r="17" spans="1:20" ht="19.5" thickBot="1">
      <c r="A17" s="19" t="s">
        <v>4</v>
      </c>
      <c r="B17" s="120">
        <v>13220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25"/>
    </row>
    <row r="18" spans="1:20" ht="15">
      <c r="A18" s="205" t="s">
        <v>35</v>
      </c>
      <c r="B18" s="94" t="s">
        <v>8</v>
      </c>
      <c r="C18" s="95"/>
      <c r="D18" s="95"/>
      <c r="E18" s="95"/>
      <c r="F18" s="95"/>
      <c r="G18" s="96"/>
      <c r="H18" s="94" t="s">
        <v>9</v>
      </c>
      <c r="I18" s="95"/>
      <c r="J18" s="95"/>
      <c r="K18" s="95"/>
      <c r="L18" s="96"/>
      <c r="M18" s="94"/>
      <c r="N18" s="95"/>
      <c r="O18" s="95"/>
      <c r="P18" s="95"/>
      <c r="Q18" s="95"/>
      <c r="R18" s="95"/>
      <c r="S18" s="96"/>
      <c r="T18" s="124"/>
    </row>
    <row r="19" spans="1:20" ht="15.75" thickBot="1">
      <c r="A19" s="206"/>
      <c r="B19" s="97"/>
      <c r="C19" s="98"/>
      <c r="D19" s="98"/>
      <c r="E19" s="98"/>
      <c r="F19" s="98"/>
      <c r="G19" s="99"/>
      <c r="H19" s="97"/>
      <c r="I19" s="98"/>
      <c r="J19" s="98"/>
      <c r="K19" s="98"/>
      <c r="L19" s="99"/>
      <c r="M19" s="97"/>
      <c r="N19" s="98"/>
      <c r="O19" s="98"/>
      <c r="P19" s="98"/>
      <c r="Q19" s="98"/>
      <c r="R19" s="98"/>
      <c r="S19" s="99"/>
      <c r="T19" s="125"/>
    </row>
    <row r="20" spans="1:20" ht="16.5" thickBot="1">
      <c r="A20" s="19" t="s">
        <v>10</v>
      </c>
      <c r="B20" s="100">
        <v>300</v>
      </c>
      <c r="C20" s="102"/>
      <c r="D20" s="100">
        <v>310</v>
      </c>
      <c r="E20" s="102"/>
      <c r="F20" s="24">
        <v>275</v>
      </c>
      <c r="G20" s="29">
        <v>295</v>
      </c>
      <c r="H20" s="24"/>
      <c r="I20" s="24"/>
      <c r="J20" s="24"/>
      <c r="K20" s="126"/>
      <c r="L20" s="127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28">
        <f>B17*B20</f>
        <v>3966000</v>
      </c>
      <c r="C21" s="129"/>
      <c r="D21" s="128">
        <f>D20*B17</f>
        <v>4098200</v>
      </c>
      <c r="E21" s="129"/>
      <c r="F21" s="14">
        <f>B17*F20</f>
        <v>3635500</v>
      </c>
      <c r="G21" s="35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30">
        <f>B17*K20</f>
        <v>0</v>
      </c>
      <c r="L21" s="131"/>
      <c r="M21" s="14"/>
      <c r="N21" s="14">
        <f>B17*N20</f>
        <v>0</v>
      </c>
      <c r="O21" s="31"/>
      <c r="P21" s="32"/>
      <c r="Q21" s="32"/>
      <c r="R21" s="33"/>
      <c r="S21" s="35">
        <f>B17*S20</f>
        <v>0</v>
      </c>
      <c r="T21" s="44">
        <f>T20*B17</f>
        <v>3899900</v>
      </c>
    </row>
    <row r="22" spans="1:20" ht="15.75" thickTop="1">
      <c r="A22" s="189" t="s">
        <v>36</v>
      </c>
      <c r="B22" s="103" t="s">
        <v>11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36"/>
    </row>
    <row r="23" spans="1:20" ht="15.75" thickBot="1">
      <c r="A23" s="207"/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5.75" thickTop="1">
      <c r="A24" s="189" t="s">
        <v>4</v>
      </c>
      <c r="B24" s="140">
        <v>2580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2"/>
    </row>
    <row r="25" spans="1:20" ht="1.5" customHeight="1" thickBot="1">
      <c r="A25" s="207"/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6"/>
    </row>
    <row r="26" spans="1:20" ht="15" customHeight="1" thickTop="1">
      <c r="A26" s="189" t="s">
        <v>35</v>
      </c>
      <c r="B26" s="103" t="s">
        <v>62</v>
      </c>
      <c r="C26" s="104"/>
      <c r="D26" s="104"/>
      <c r="E26" s="104"/>
      <c r="F26" s="104"/>
      <c r="G26" s="105"/>
      <c r="H26" s="94" t="s">
        <v>9</v>
      </c>
      <c r="I26" s="95"/>
      <c r="J26" s="95"/>
      <c r="K26" s="95"/>
      <c r="L26" s="95"/>
      <c r="M26" s="148"/>
      <c r="N26" s="149"/>
      <c r="O26" s="149"/>
      <c r="P26" s="149"/>
      <c r="Q26" s="149"/>
      <c r="R26" s="149"/>
      <c r="S26" s="150"/>
      <c r="T26" s="154"/>
    </row>
    <row r="27" spans="1:20" ht="15" customHeight="1" thickBot="1">
      <c r="A27" s="207"/>
      <c r="B27" s="137"/>
      <c r="C27" s="138"/>
      <c r="D27" s="138"/>
      <c r="E27" s="138"/>
      <c r="F27" s="138"/>
      <c r="G27" s="147"/>
      <c r="H27" s="97"/>
      <c r="I27" s="98"/>
      <c r="J27" s="98"/>
      <c r="K27" s="98"/>
      <c r="L27" s="98"/>
      <c r="M27" s="151"/>
      <c r="N27" s="152"/>
      <c r="O27" s="152"/>
      <c r="P27" s="152"/>
      <c r="Q27" s="152"/>
      <c r="R27" s="152"/>
      <c r="S27" s="153"/>
      <c r="T27" s="155"/>
    </row>
    <row r="28" spans="1:20" ht="17.25" thickBot="1" thickTop="1">
      <c r="A28" s="20" t="s">
        <v>10</v>
      </c>
      <c r="B28" s="134">
        <v>160</v>
      </c>
      <c r="C28" s="135"/>
      <c r="D28" s="134">
        <v>150</v>
      </c>
      <c r="E28" s="135"/>
      <c r="F28" s="14">
        <v>0</v>
      </c>
      <c r="G28" s="35">
        <v>155</v>
      </c>
      <c r="H28" s="14"/>
      <c r="I28" s="14"/>
      <c r="J28" s="14"/>
      <c r="K28" s="132"/>
      <c r="L28" s="133"/>
      <c r="M28" s="14" t="s">
        <v>6</v>
      </c>
      <c r="N28" s="14"/>
      <c r="O28" s="57"/>
      <c r="P28" s="17"/>
      <c r="Q28" s="17"/>
      <c r="R28" s="14"/>
      <c r="S28" s="35"/>
      <c r="T28" s="38">
        <v>155</v>
      </c>
    </row>
    <row r="29" spans="1:20" ht="17.25" thickBot="1" thickTop="1">
      <c r="A29" s="20" t="s">
        <v>7</v>
      </c>
      <c r="B29" s="134">
        <f>B24*B28</f>
        <v>412800</v>
      </c>
      <c r="C29" s="135"/>
      <c r="D29" s="134">
        <f>D28*B24</f>
        <v>387000</v>
      </c>
      <c r="E29" s="135"/>
      <c r="F29" s="14">
        <f>F28*B24</f>
        <v>0</v>
      </c>
      <c r="G29" s="35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32">
        <f>B24*K28</f>
        <v>0</v>
      </c>
      <c r="L29" s="133"/>
      <c r="M29" s="14"/>
      <c r="N29" s="14">
        <f>B24*N28</f>
        <v>0</v>
      </c>
      <c r="O29" s="39"/>
      <c r="P29" s="55"/>
      <c r="Q29" s="55"/>
      <c r="R29" s="37"/>
      <c r="S29" s="35">
        <f>B24*S28</f>
        <v>0</v>
      </c>
      <c r="T29" s="38">
        <f>T28*B24</f>
        <v>399900</v>
      </c>
    </row>
    <row r="30" spans="1:20" ht="15.75" thickTop="1">
      <c r="A30" s="189" t="s">
        <v>36</v>
      </c>
      <c r="B30" s="106" t="s">
        <v>12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08"/>
      <c r="T30" s="124"/>
    </row>
    <row r="31" spans="1:20" ht="15.75" thickBot="1">
      <c r="A31" s="207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47"/>
      <c r="T31" s="157"/>
    </row>
    <row r="32" spans="1:20" ht="20.25" thickBot="1" thickTop="1">
      <c r="A32" s="20" t="s">
        <v>4</v>
      </c>
      <c r="B32" s="158">
        <v>4075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  <c r="T32" s="38"/>
    </row>
    <row r="33" spans="1:20" ht="15" customHeight="1" thickTop="1">
      <c r="A33" s="189" t="s">
        <v>35</v>
      </c>
      <c r="B33" s="103" t="s">
        <v>63</v>
      </c>
      <c r="C33" s="104"/>
      <c r="D33" s="104"/>
      <c r="E33" s="104"/>
      <c r="F33" s="104"/>
      <c r="G33" s="105"/>
      <c r="H33" s="161"/>
      <c r="I33" s="162"/>
      <c r="J33" s="162"/>
      <c r="K33" s="162"/>
      <c r="L33" s="163"/>
      <c r="M33" s="161"/>
      <c r="N33" s="162"/>
      <c r="O33" s="162"/>
      <c r="P33" s="162"/>
      <c r="Q33" s="162"/>
      <c r="R33" s="162"/>
      <c r="S33" s="163"/>
      <c r="T33" s="167"/>
    </row>
    <row r="34" spans="1:20" ht="15" customHeight="1" thickBot="1">
      <c r="A34" s="207"/>
      <c r="B34" s="137"/>
      <c r="C34" s="138"/>
      <c r="D34" s="138"/>
      <c r="E34" s="138"/>
      <c r="F34" s="138"/>
      <c r="G34" s="147"/>
      <c r="H34" s="164"/>
      <c r="I34" s="165"/>
      <c r="J34" s="165"/>
      <c r="K34" s="165"/>
      <c r="L34" s="166"/>
      <c r="M34" s="164"/>
      <c r="N34" s="165"/>
      <c r="O34" s="165"/>
      <c r="P34" s="165"/>
      <c r="Q34" s="165"/>
      <c r="R34" s="165"/>
      <c r="S34" s="166"/>
      <c r="T34" s="157"/>
    </row>
    <row r="35" spans="1:20" ht="17.25" thickBot="1" thickTop="1">
      <c r="A35" s="20" t="s">
        <v>10</v>
      </c>
      <c r="B35" s="134">
        <v>95</v>
      </c>
      <c r="C35" s="135"/>
      <c r="D35" s="134">
        <v>120</v>
      </c>
      <c r="E35" s="135"/>
      <c r="F35" s="14">
        <v>100</v>
      </c>
      <c r="G35" s="35">
        <v>105</v>
      </c>
      <c r="H35" s="14"/>
      <c r="I35" s="14"/>
      <c r="J35" s="14"/>
      <c r="K35" s="132"/>
      <c r="L35" s="133"/>
      <c r="M35" s="14"/>
      <c r="N35" s="14"/>
      <c r="O35" s="39"/>
      <c r="P35" s="55"/>
      <c r="Q35" s="55"/>
      <c r="R35" s="37"/>
      <c r="S35" s="35"/>
      <c r="T35" s="38">
        <v>105</v>
      </c>
    </row>
    <row r="36" spans="1:20" ht="17.25" thickBot="1" thickTop="1">
      <c r="A36" s="20" t="s">
        <v>7</v>
      </c>
      <c r="B36" s="134">
        <f>B35*B32</f>
        <v>387125</v>
      </c>
      <c r="C36" s="135"/>
      <c r="D36" s="134">
        <f>D35*B32</f>
        <v>489000</v>
      </c>
      <c r="E36" s="135"/>
      <c r="F36" s="14">
        <f>F35*B32</f>
        <v>407500</v>
      </c>
      <c r="G36" s="35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32">
        <f>K35*B32</f>
        <v>0</v>
      </c>
      <c r="L36" s="133"/>
      <c r="M36" s="14">
        <f>M35*B32</f>
        <v>0</v>
      </c>
      <c r="N36" s="14">
        <f>N35*B32</f>
        <v>0</v>
      </c>
      <c r="O36" s="39"/>
      <c r="P36" s="55"/>
      <c r="Q36" s="55"/>
      <c r="R36" s="37"/>
      <c r="S36" s="35">
        <f>S35*B32</f>
        <v>0</v>
      </c>
      <c r="T36" s="38">
        <f>T35*B32</f>
        <v>427875</v>
      </c>
    </row>
    <row r="37" spans="1:20" ht="15.75" thickTop="1">
      <c r="A37" s="189" t="s">
        <v>36</v>
      </c>
      <c r="B37" s="103" t="s">
        <v>13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5"/>
      <c r="T37" s="167"/>
    </row>
    <row r="38" spans="1:20" ht="15.75" thickBot="1">
      <c r="A38" s="207"/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47"/>
      <c r="T38" s="157"/>
    </row>
    <row r="39" spans="1:20" ht="20.25" thickBot="1" thickTop="1">
      <c r="A39" s="20" t="s">
        <v>4</v>
      </c>
      <c r="B39" s="158">
        <v>4300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60"/>
      <c r="T39" s="38"/>
    </row>
    <row r="40" spans="1:20" ht="0.75" customHeight="1" thickTop="1">
      <c r="A40" s="189" t="s">
        <v>35</v>
      </c>
      <c r="B40" s="103" t="s">
        <v>14</v>
      </c>
      <c r="C40" s="104"/>
      <c r="D40" s="104"/>
      <c r="E40" s="104"/>
      <c r="F40" s="104"/>
      <c r="G40" s="105"/>
      <c r="H40" s="161"/>
      <c r="I40" s="162"/>
      <c r="J40" s="162"/>
      <c r="K40" s="162"/>
      <c r="L40" s="163"/>
      <c r="M40" s="161"/>
      <c r="N40" s="162"/>
      <c r="O40" s="162"/>
      <c r="P40" s="162"/>
      <c r="Q40" s="162"/>
      <c r="R40" s="162"/>
      <c r="S40" s="163"/>
      <c r="T40" s="167"/>
    </row>
    <row r="41" spans="1:20" ht="33" customHeight="1" thickBot="1">
      <c r="A41" s="207"/>
      <c r="B41" s="137" t="s">
        <v>63</v>
      </c>
      <c r="C41" s="138"/>
      <c r="D41" s="138"/>
      <c r="E41" s="138"/>
      <c r="F41" s="138"/>
      <c r="G41" s="147"/>
      <c r="H41" s="164"/>
      <c r="I41" s="165"/>
      <c r="J41" s="165"/>
      <c r="K41" s="165"/>
      <c r="L41" s="166"/>
      <c r="M41" s="164"/>
      <c r="N41" s="165"/>
      <c r="O41" s="165"/>
      <c r="P41" s="165"/>
      <c r="Q41" s="165"/>
      <c r="R41" s="165"/>
      <c r="S41" s="166"/>
      <c r="T41" s="157"/>
    </row>
    <row r="42" spans="1:20" ht="17.25" thickBot="1" thickTop="1">
      <c r="A42" s="20" t="s">
        <v>10</v>
      </c>
      <c r="B42" s="134">
        <v>150</v>
      </c>
      <c r="C42" s="135"/>
      <c r="D42" s="134">
        <v>160</v>
      </c>
      <c r="E42" s="135"/>
      <c r="F42" s="14">
        <v>130</v>
      </c>
      <c r="G42" s="35">
        <v>146.67</v>
      </c>
      <c r="H42" s="14"/>
      <c r="I42" s="14"/>
      <c r="J42" s="14"/>
      <c r="K42" s="132"/>
      <c r="L42" s="133"/>
      <c r="M42" s="14"/>
      <c r="N42" s="14"/>
      <c r="O42" s="36"/>
      <c r="P42" s="55"/>
      <c r="Q42" s="55"/>
      <c r="R42" s="37"/>
      <c r="S42" s="35"/>
      <c r="T42" s="38">
        <v>146</v>
      </c>
    </row>
    <row r="43" spans="1:20" ht="17.25" thickBot="1" thickTop="1">
      <c r="A43" s="20" t="s">
        <v>7</v>
      </c>
      <c r="B43" s="134">
        <f>B42*B39</f>
        <v>645000</v>
      </c>
      <c r="C43" s="135"/>
      <c r="D43" s="134">
        <f>D42*B39</f>
        <v>688000</v>
      </c>
      <c r="E43" s="135"/>
      <c r="F43" s="14">
        <f>F42*B39</f>
        <v>559000</v>
      </c>
      <c r="G43" s="35">
        <f>G42*B39</f>
        <v>630681</v>
      </c>
      <c r="H43" s="14">
        <v>0</v>
      </c>
      <c r="I43" s="14">
        <v>0</v>
      </c>
      <c r="J43" s="14">
        <v>0</v>
      </c>
      <c r="K43" s="132">
        <v>0</v>
      </c>
      <c r="L43" s="133"/>
      <c r="M43" s="14">
        <v>0</v>
      </c>
      <c r="N43" s="14"/>
      <c r="O43" s="31"/>
      <c r="P43" s="55"/>
      <c r="Q43" s="55"/>
      <c r="R43" s="37"/>
      <c r="S43" s="35"/>
      <c r="T43" s="38">
        <f>T42*B39</f>
        <v>627800</v>
      </c>
    </row>
    <row r="44" spans="1:20" ht="15.75" thickTop="1">
      <c r="A44" s="189" t="s">
        <v>36</v>
      </c>
      <c r="B44" s="103" t="s">
        <v>15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5"/>
      <c r="T44" s="167"/>
    </row>
    <row r="45" spans="1:20" ht="15.75" thickBot="1">
      <c r="A45" s="207"/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47"/>
      <c r="T45" s="157"/>
    </row>
    <row r="46" spans="1:20" ht="20.25" thickBot="1" thickTop="1">
      <c r="A46" s="20" t="s">
        <v>4</v>
      </c>
      <c r="B46" s="158">
        <v>1635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  <c r="T46" s="38"/>
    </row>
    <row r="47" spans="1:20" ht="15" customHeight="1" thickTop="1">
      <c r="A47" s="189" t="s">
        <v>35</v>
      </c>
      <c r="B47" s="103" t="s">
        <v>16</v>
      </c>
      <c r="C47" s="104"/>
      <c r="D47" s="104"/>
      <c r="E47" s="104"/>
      <c r="F47" s="104"/>
      <c r="G47" s="105"/>
      <c r="H47" s="103" t="s">
        <v>74</v>
      </c>
      <c r="I47" s="104"/>
      <c r="J47" s="104"/>
      <c r="K47" s="104"/>
      <c r="L47" s="105"/>
      <c r="M47" s="168"/>
      <c r="N47" s="169"/>
      <c r="O47" s="169"/>
      <c r="P47" s="169"/>
      <c r="Q47" s="169"/>
      <c r="R47" s="169"/>
      <c r="S47" s="170"/>
      <c r="T47" s="167"/>
    </row>
    <row r="48" spans="1:20" ht="15" customHeight="1" thickBot="1">
      <c r="A48" s="207"/>
      <c r="B48" s="137"/>
      <c r="C48" s="138"/>
      <c r="D48" s="138"/>
      <c r="E48" s="138"/>
      <c r="F48" s="138"/>
      <c r="G48" s="147"/>
      <c r="H48" s="137"/>
      <c r="I48" s="138"/>
      <c r="J48" s="138"/>
      <c r="K48" s="138"/>
      <c r="L48" s="147"/>
      <c r="M48" s="171"/>
      <c r="N48" s="172"/>
      <c r="O48" s="172"/>
      <c r="P48" s="172"/>
      <c r="Q48" s="172"/>
      <c r="R48" s="172"/>
      <c r="S48" s="173"/>
      <c r="T48" s="157"/>
    </row>
    <row r="49" spans="1:20" ht="17.25" thickBot="1" thickTop="1">
      <c r="A49" s="20" t="s">
        <v>10</v>
      </c>
      <c r="B49" s="134">
        <v>290</v>
      </c>
      <c r="C49" s="135"/>
      <c r="D49" s="134">
        <v>330</v>
      </c>
      <c r="E49" s="135"/>
      <c r="F49" s="14">
        <v>280</v>
      </c>
      <c r="G49" s="35">
        <v>300</v>
      </c>
      <c r="H49" s="14">
        <v>290</v>
      </c>
      <c r="I49" s="14">
        <v>0</v>
      </c>
      <c r="J49" s="14">
        <v>290</v>
      </c>
      <c r="K49" s="132">
        <v>290</v>
      </c>
      <c r="L49" s="133"/>
      <c r="M49" s="14"/>
      <c r="N49" s="14"/>
      <c r="O49" s="39"/>
      <c r="P49" s="55"/>
      <c r="Q49" s="55"/>
      <c r="R49" s="37"/>
      <c r="S49" s="14"/>
      <c r="T49" s="38">
        <v>300</v>
      </c>
    </row>
    <row r="50" spans="1:20" ht="17.25" thickBot="1" thickTop="1">
      <c r="A50" s="20" t="s">
        <v>7</v>
      </c>
      <c r="B50" s="134">
        <f>B49*B46</f>
        <v>474150</v>
      </c>
      <c r="C50" s="135"/>
      <c r="D50" s="134">
        <f>D49*B46</f>
        <v>539550</v>
      </c>
      <c r="E50" s="135"/>
      <c r="F50" s="14">
        <f>F49*B46</f>
        <v>457800</v>
      </c>
      <c r="G50" s="35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32">
        <f>K49*B46</f>
        <v>474150</v>
      </c>
      <c r="L50" s="133"/>
      <c r="M50" s="14"/>
      <c r="N50" s="14"/>
      <c r="O50" s="39"/>
      <c r="P50" s="55"/>
      <c r="Q50" s="55"/>
      <c r="R50" s="37"/>
      <c r="S50" s="14"/>
      <c r="T50" s="38">
        <f>T49*B46</f>
        <v>490500</v>
      </c>
    </row>
    <row r="51" spans="1:20" ht="15.75" thickTop="1">
      <c r="A51" s="189" t="s">
        <v>36</v>
      </c>
      <c r="B51" s="103" t="s">
        <v>17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167"/>
    </row>
    <row r="52" spans="1:20" ht="15.75" thickBot="1">
      <c r="A52" s="207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47"/>
      <c r="T52" s="157"/>
    </row>
    <row r="53" spans="1:20" ht="20.25" thickBot="1" thickTop="1">
      <c r="A53" s="20" t="s">
        <v>4</v>
      </c>
      <c r="B53" s="158">
        <v>2064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  <c r="T53" s="38"/>
    </row>
    <row r="54" spans="1:20" ht="15" customHeight="1" thickTop="1">
      <c r="A54" s="189" t="s">
        <v>35</v>
      </c>
      <c r="B54" s="103" t="s">
        <v>8</v>
      </c>
      <c r="C54" s="104"/>
      <c r="D54" s="104"/>
      <c r="E54" s="104"/>
      <c r="F54" s="104"/>
      <c r="G54" s="105"/>
      <c r="H54" s="103" t="s">
        <v>74</v>
      </c>
      <c r="I54" s="104"/>
      <c r="J54" s="104"/>
      <c r="K54" s="104"/>
      <c r="L54" s="105"/>
      <c r="M54" s="168"/>
      <c r="N54" s="169"/>
      <c r="O54" s="169"/>
      <c r="P54" s="169"/>
      <c r="Q54" s="169"/>
      <c r="R54" s="169"/>
      <c r="S54" s="170"/>
      <c r="T54" s="167"/>
    </row>
    <row r="55" spans="1:20" ht="15" customHeight="1" thickBot="1">
      <c r="A55" s="207"/>
      <c r="B55" s="137"/>
      <c r="C55" s="138"/>
      <c r="D55" s="138"/>
      <c r="E55" s="138"/>
      <c r="F55" s="138"/>
      <c r="G55" s="147"/>
      <c r="H55" s="137"/>
      <c r="I55" s="138"/>
      <c r="J55" s="138"/>
      <c r="K55" s="138"/>
      <c r="L55" s="147"/>
      <c r="M55" s="171"/>
      <c r="N55" s="172"/>
      <c r="O55" s="172"/>
      <c r="P55" s="172"/>
      <c r="Q55" s="172"/>
      <c r="R55" s="172"/>
      <c r="S55" s="173"/>
      <c r="T55" s="157"/>
    </row>
    <row r="56" spans="1:20" ht="17.25" thickBot="1" thickTop="1">
      <c r="A56" s="20" t="s">
        <v>10</v>
      </c>
      <c r="B56" s="134">
        <v>290</v>
      </c>
      <c r="C56" s="135"/>
      <c r="D56" s="134">
        <v>320</v>
      </c>
      <c r="E56" s="135"/>
      <c r="F56" s="14">
        <v>270</v>
      </c>
      <c r="G56" s="35">
        <v>293.33</v>
      </c>
      <c r="H56" s="14"/>
      <c r="I56" s="14">
        <v>0</v>
      </c>
      <c r="J56" s="14"/>
      <c r="K56" s="132">
        <v>0</v>
      </c>
      <c r="L56" s="133"/>
      <c r="M56" s="14"/>
      <c r="N56" s="14"/>
      <c r="O56" s="39"/>
      <c r="P56" s="55"/>
      <c r="Q56" s="55"/>
      <c r="R56" s="37"/>
      <c r="S56" s="35"/>
      <c r="T56" s="38">
        <v>293</v>
      </c>
    </row>
    <row r="57" spans="1:20" ht="17.25" thickBot="1" thickTop="1">
      <c r="A57" s="20" t="s">
        <v>7</v>
      </c>
      <c r="B57" s="134">
        <f>B56*B53</f>
        <v>598560</v>
      </c>
      <c r="C57" s="135"/>
      <c r="D57" s="134">
        <f>D56*B53</f>
        <v>660480</v>
      </c>
      <c r="E57" s="135"/>
      <c r="F57" s="14">
        <f>F56*B53</f>
        <v>557280</v>
      </c>
      <c r="G57" s="35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32">
        <f>K56*B53</f>
        <v>0</v>
      </c>
      <c r="L57" s="133"/>
      <c r="M57" s="14"/>
      <c r="N57" s="14"/>
      <c r="O57" s="39"/>
      <c r="P57" s="55"/>
      <c r="Q57" s="55"/>
      <c r="R57" s="37"/>
      <c r="S57" s="14"/>
      <c r="T57" s="38">
        <f>T56*B53</f>
        <v>604752</v>
      </c>
    </row>
    <row r="58" spans="1:20" ht="17.25" thickBot="1" thickTop="1">
      <c r="A58" s="20" t="s">
        <v>18</v>
      </c>
      <c r="B58" s="187"/>
      <c r="C58" s="188"/>
      <c r="D58" s="187"/>
      <c r="E58" s="188"/>
      <c r="F58" s="59"/>
      <c r="G58" s="59"/>
      <c r="H58" s="59"/>
      <c r="I58" s="59"/>
      <c r="J58" s="59"/>
      <c r="K58" s="187"/>
      <c r="L58" s="188"/>
      <c r="M58" s="59"/>
      <c r="N58" s="59"/>
      <c r="O58" s="63"/>
      <c r="P58" s="61"/>
      <c r="Q58" s="61"/>
      <c r="R58" s="60"/>
      <c r="S58" s="59"/>
      <c r="T58" s="64"/>
    </row>
    <row r="59" spans="1:20" ht="42" customHeight="1" thickBot="1" thickTop="1">
      <c r="A59" s="20" t="s">
        <v>19</v>
      </c>
      <c r="B59" s="134"/>
      <c r="C59" s="135"/>
      <c r="D59" s="182"/>
      <c r="E59" s="183"/>
      <c r="F59" s="14"/>
      <c r="G59" s="14"/>
      <c r="H59" s="45"/>
      <c r="I59" s="45"/>
      <c r="J59" s="14"/>
      <c r="K59" s="182"/>
      <c r="L59" s="183"/>
      <c r="M59" s="45"/>
      <c r="N59" s="45"/>
      <c r="O59" s="39"/>
      <c r="P59" s="55"/>
      <c r="Q59" s="55"/>
      <c r="R59" s="37"/>
      <c r="S59" s="45"/>
      <c r="T59" s="23"/>
    </row>
    <row r="60" spans="1:20" ht="15.75" thickTop="1">
      <c r="A60" s="189" t="s">
        <v>37</v>
      </c>
      <c r="B60" s="213">
        <f>B57+B50+B43+B36+B29+B21+B14</f>
        <v>7541135</v>
      </c>
      <c r="C60" s="170"/>
      <c r="D60" s="213">
        <f>D57+D50+D43+D36+D29+D21+E14</f>
        <v>8004330</v>
      </c>
      <c r="E60" s="170"/>
      <c r="F60" s="184">
        <f>F57+F50+F43+F36+F29+F21+F14</f>
        <v>6674580</v>
      </c>
      <c r="G60" s="184">
        <f>G57+G50+G43+G36+G29+G21+G14</f>
        <v>7540003.220000001</v>
      </c>
      <c r="H60" s="184">
        <f>H57+H50+H43+H36+H29+H21+H14</f>
        <v>474150</v>
      </c>
      <c r="I60" s="184">
        <f>I57+I50+I43+I36+I29+I21+I14</f>
        <v>0</v>
      </c>
      <c r="J60" s="184">
        <f>J57+J50+J43+J36+J29+J21+J14</f>
        <v>474150</v>
      </c>
      <c r="K60" s="213">
        <f>K57+K50+K43+K36+K29+K21+L14</f>
        <v>474150</v>
      </c>
      <c r="L60" s="170"/>
      <c r="M60" s="184">
        <v>0</v>
      </c>
      <c r="N60" s="184">
        <v>0</v>
      </c>
      <c r="O60" s="213">
        <f>O14</f>
        <v>0</v>
      </c>
      <c r="P60" s="169"/>
      <c r="Q60" s="169"/>
      <c r="R60" s="170"/>
      <c r="S60" s="184">
        <v>0</v>
      </c>
      <c r="T60" s="176">
        <f>T57+T50+T43+T36+T29+T21+T14</f>
        <v>7533607</v>
      </c>
    </row>
    <row r="61" spans="1:20" ht="15.75" thickBot="1">
      <c r="A61" s="207"/>
      <c r="B61" s="171"/>
      <c r="C61" s="173"/>
      <c r="D61" s="171"/>
      <c r="E61" s="173"/>
      <c r="F61" s="185"/>
      <c r="G61" s="185"/>
      <c r="H61" s="185"/>
      <c r="I61" s="185"/>
      <c r="J61" s="185"/>
      <c r="K61" s="171"/>
      <c r="L61" s="173"/>
      <c r="M61" s="185"/>
      <c r="N61" s="185"/>
      <c r="O61" s="171"/>
      <c r="P61" s="172"/>
      <c r="Q61" s="172"/>
      <c r="R61" s="173"/>
      <c r="S61" s="185"/>
      <c r="T61" s="157"/>
    </row>
    <row r="62" spans="1:20" ht="30.75" customHeight="1" thickTop="1">
      <c r="A62" s="189" t="s">
        <v>20</v>
      </c>
      <c r="B62" s="191">
        <v>40578</v>
      </c>
      <c r="C62" s="192"/>
      <c r="D62" s="191">
        <v>40578</v>
      </c>
      <c r="E62" s="192"/>
      <c r="F62" s="186">
        <v>40578</v>
      </c>
      <c r="G62" s="177"/>
      <c r="H62" s="186">
        <v>40578</v>
      </c>
      <c r="I62" s="186">
        <v>40578</v>
      </c>
      <c r="J62" s="186">
        <v>40578</v>
      </c>
      <c r="K62" s="49"/>
      <c r="L62" s="163"/>
      <c r="M62" s="186"/>
      <c r="N62" s="186"/>
      <c r="O62" s="191"/>
      <c r="P62" s="162"/>
      <c r="Q62" s="162"/>
      <c r="R62" s="163"/>
      <c r="S62" s="177"/>
      <c r="T62" s="123"/>
    </row>
    <row r="63" spans="1:20" ht="15.75" thickBot="1">
      <c r="A63" s="190"/>
      <c r="B63" s="193"/>
      <c r="C63" s="194"/>
      <c r="D63" s="193"/>
      <c r="E63" s="194"/>
      <c r="F63" s="195"/>
      <c r="G63" s="178"/>
      <c r="H63" s="178"/>
      <c r="I63" s="178"/>
      <c r="J63" s="178"/>
      <c r="K63" s="50"/>
      <c r="L63" s="181"/>
      <c r="M63" s="178"/>
      <c r="N63" s="178"/>
      <c r="O63" s="179"/>
      <c r="P63" s="180"/>
      <c r="Q63" s="180"/>
      <c r="R63" s="181"/>
      <c r="S63" s="178"/>
      <c r="T63" s="228"/>
    </row>
    <row r="64" spans="1:20" ht="15" customHeight="1" thickTop="1">
      <c r="A64" s="189" t="s">
        <v>21</v>
      </c>
      <c r="B64" s="161" t="s">
        <v>78</v>
      </c>
      <c r="C64" s="163"/>
      <c r="D64" s="161" t="s">
        <v>78</v>
      </c>
      <c r="E64" s="163"/>
      <c r="F64" s="177" t="s">
        <v>78</v>
      </c>
      <c r="G64" s="177"/>
      <c r="H64" s="177" t="s">
        <v>78</v>
      </c>
      <c r="I64" s="177" t="s">
        <v>78</v>
      </c>
      <c r="J64" s="177" t="s">
        <v>78</v>
      </c>
      <c r="K64" s="161"/>
      <c r="L64" s="163"/>
      <c r="M64" s="177"/>
      <c r="N64" s="177"/>
      <c r="O64" s="161"/>
      <c r="P64" s="162"/>
      <c r="Q64" s="162"/>
      <c r="R64" s="163"/>
      <c r="S64" s="177"/>
      <c r="T64" s="123"/>
    </row>
    <row r="65" spans="1:20" ht="39.75" customHeight="1" thickBot="1">
      <c r="A65" s="190"/>
      <c r="B65" s="164"/>
      <c r="C65" s="166"/>
      <c r="D65" s="164"/>
      <c r="E65" s="166"/>
      <c r="F65" s="178"/>
      <c r="G65" s="196"/>
      <c r="H65" s="178"/>
      <c r="I65" s="178"/>
      <c r="J65" s="178"/>
      <c r="K65" s="164"/>
      <c r="L65" s="166"/>
      <c r="M65" s="178"/>
      <c r="N65" s="178"/>
      <c r="O65" s="179"/>
      <c r="P65" s="180"/>
      <c r="Q65" s="180"/>
      <c r="R65" s="181"/>
      <c r="S65" s="196"/>
      <c r="T65" s="197"/>
    </row>
    <row r="66" spans="1:20" ht="46.5" customHeight="1" thickTop="1">
      <c r="A66" s="198" t="s">
        <v>22</v>
      </c>
      <c r="B66" s="199"/>
      <c r="C66" s="103" t="s">
        <v>23</v>
      </c>
      <c r="D66" s="104"/>
      <c r="E66" s="104"/>
      <c r="F66" s="104"/>
      <c r="G66" s="105"/>
      <c r="H66" s="103" t="s">
        <v>38</v>
      </c>
      <c r="I66" s="223"/>
      <c r="J66" s="223"/>
      <c r="K66" s="223"/>
      <c r="L66" s="223"/>
      <c r="M66" s="223"/>
      <c r="N66" s="223"/>
      <c r="O66" s="224"/>
      <c r="P66" s="5"/>
      <c r="Q66" s="6"/>
      <c r="R66" s="7"/>
      <c r="S66" s="8"/>
      <c r="T66" s="8"/>
    </row>
    <row r="67" spans="1:20" ht="16.5" thickBot="1">
      <c r="A67" s="200"/>
      <c r="B67" s="201"/>
      <c r="C67" s="97"/>
      <c r="D67" s="98"/>
      <c r="E67" s="98"/>
      <c r="F67" s="98"/>
      <c r="G67" s="99"/>
      <c r="H67" s="225"/>
      <c r="I67" s="226"/>
      <c r="J67" s="226"/>
      <c r="K67" s="226"/>
      <c r="L67" s="226"/>
      <c r="M67" s="226"/>
      <c r="N67" s="226"/>
      <c r="O67" s="227"/>
      <c r="P67" s="9"/>
      <c r="Q67" s="10"/>
      <c r="R67" s="3"/>
      <c r="S67" s="2"/>
      <c r="T67" s="2"/>
    </row>
    <row r="68" spans="1:20" ht="16.5" thickBot="1">
      <c r="A68" s="208" t="s">
        <v>26</v>
      </c>
      <c r="B68" s="209"/>
      <c r="C68" s="202" t="s">
        <v>27</v>
      </c>
      <c r="D68" s="203"/>
      <c r="E68" s="203"/>
      <c r="F68" s="203"/>
      <c r="G68" s="204"/>
      <c r="H68" s="208" t="s">
        <v>28</v>
      </c>
      <c r="I68" s="221"/>
      <c r="J68" s="221"/>
      <c r="K68" s="221"/>
      <c r="L68" s="221"/>
      <c r="M68" s="221"/>
      <c r="N68" s="221"/>
      <c r="O68" s="222"/>
      <c r="P68" s="11"/>
      <c r="Q68" s="12"/>
      <c r="R68" s="174"/>
      <c r="S68" s="175"/>
      <c r="T68" s="175"/>
    </row>
    <row r="69" spans="1:20" ht="16.5" thickBot="1">
      <c r="A69" s="208" t="s">
        <v>29</v>
      </c>
      <c r="B69" s="209"/>
      <c r="C69" s="210" t="s">
        <v>70</v>
      </c>
      <c r="D69" s="211"/>
      <c r="E69" s="211"/>
      <c r="F69" s="211"/>
      <c r="G69" s="212"/>
      <c r="H69" s="208" t="s">
        <v>59</v>
      </c>
      <c r="I69" s="221"/>
      <c r="J69" s="221"/>
      <c r="K69" s="221"/>
      <c r="L69" s="221"/>
      <c r="M69" s="221"/>
      <c r="N69" s="221"/>
      <c r="O69" s="222"/>
      <c r="P69" s="11"/>
      <c r="Q69" s="12"/>
      <c r="R69" s="174"/>
      <c r="S69" s="175"/>
      <c r="T69" s="175"/>
    </row>
    <row r="70" spans="1:20" ht="16.5" customHeight="1" thickBot="1">
      <c r="A70" s="208" t="s">
        <v>30</v>
      </c>
      <c r="B70" s="209"/>
      <c r="C70" s="202" t="s">
        <v>31</v>
      </c>
      <c r="D70" s="203"/>
      <c r="E70" s="203"/>
      <c r="F70" s="203"/>
      <c r="G70" s="204"/>
      <c r="H70" s="208" t="s">
        <v>32</v>
      </c>
      <c r="I70" s="221"/>
      <c r="J70" s="221"/>
      <c r="K70" s="221"/>
      <c r="L70" s="221"/>
      <c r="M70" s="221"/>
      <c r="N70" s="221"/>
      <c r="O70" s="222"/>
      <c r="P70" s="11"/>
      <c r="Q70" s="12"/>
      <c r="R70" s="174"/>
      <c r="S70" s="175"/>
      <c r="T70" s="175"/>
    </row>
    <row r="72" spans="1:6" ht="15">
      <c r="A72" s="219" t="s">
        <v>76</v>
      </c>
      <c r="B72" s="219"/>
      <c r="C72" s="219"/>
      <c r="D72" s="219"/>
      <c r="E72" s="219"/>
      <c r="F72" s="219"/>
    </row>
    <row r="73" spans="1:8" ht="22.5" customHeight="1">
      <c r="A73" s="219" t="s">
        <v>72</v>
      </c>
      <c r="B73" s="219"/>
      <c r="C73" s="219"/>
      <c r="D73" s="219"/>
      <c r="E73" s="219"/>
      <c r="F73" s="219"/>
      <c r="G73" s="219"/>
      <c r="H73" s="219"/>
    </row>
    <row r="74" spans="1:8" ht="39" customHeight="1">
      <c r="A74" s="220" t="s">
        <v>80</v>
      </c>
      <c r="B74" s="219"/>
      <c r="C74" s="219"/>
      <c r="D74" s="219"/>
      <c r="E74" s="219"/>
      <c r="F74" s="219"/>
      <c r="G74" s="219"/>
      <c r="H74" s="219"/>
    </row>
  </sheetData>
  <sheetProtection/>
  <mergeCells count="181">
    <mergeCell ref="S62:S63"/>
    <mergeCell ref="T62:T63"/>
    <mergeCell ref="I62:I63"/>
    <mergeCell ref="N60:N61"/>
    <mergeCell ref="O60:R61"/>
    <mergeCell ref="S60:S61"/>
    <mergeCell ref="K60:L61"/>
    <mergeCell ref="N62:N63"/>
    <mergeCell ref="O62:R63"/>
    <mergeCell ref="H66:O67"/>
    <mergeCell ref="H68:O68"/>
    <mergeCell ref="H69:O69"/>
    <mergeCell ref="A72:F72"/>
    <mergeCell ref="I64:I65"/>
    <mergeCell ref="M64:M65"/>
    <mergeCell ref="C70:G70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D58:E58"/>
    <mergeCell ref="D49:E49"/>
    <mergeCell ref="B37:S38"/>
    <mergeCell ref="A26:A27"/>
    <mergeCell ref="A40:A41"/>
    <mergeCell ref="A30:A31"/>
    <mergeCell ref="A33:A34"/>
    <mergeCell ref="A37:A38"/>
    <mergeCell ref="D35:E35"/>
    <mergeCell ref="B36:C36"/>
    <mergeCell ref="A68:B68"/>
    <mergeCell ref="A69:B69"/>
    <mergeCell ref="C69:G69"/>
    <mergeCell ref="B60:C61"/>
    <mergeCell ref="D60:E61"/>
    <mergeCell ref="F60:F61"/>
    <mergeCell ref="G60:G61"/>
    <mergeCell ref="G64:G65"/>
    <mergeCell ref="K64:L65"/>
    <mergeCell ref="C68:G68"/>
    <mergeCell ref="R70:T70"/>
    <mergeCell ref="A8:A9"/>
    <mergeCell ref="A11:A12"/>
    <mergeCell ref="A15:A16"/>
    <mergeCell ref="A18:A19"/>
    <mergeCell ref="A22:A23"/>
    <mergeCell ref="A24:A25"/>
    <mergeCell ref="H62:H63"/>
    <mergeCell ref="B57:C57"/>
    <mergeCell ref="D57:E57"/>
    <mergeCell ref="R69:T69"/>
    <mergeCell ref="S64:S65"/>
    <mergeCell ref="T64:T65"/>
    <mergeCell ref="A66:B67"/>
    <mergeCell ref="C66:G67"/>
    <mergeCell ref="A64:A65"/>
    <mergeCell ref="B64:C65"/>
    <mergeCell ref="K57:L57"/>
    <mergeCell ref="G62:G63"/>
    <mergeCell ref="K58:L58"/>
    <mergeCell ref="A62:A63"/>
    <mergeCell ref="J62:J63"/>
    <mergeCell ref="I60:I61"/>
    <mergeCell ref="J60:J61"/>
    <mergeCell ref="B62:C63"/>
    <mergeCell ref="D62:E63"/>
    <mergeCell ref="F62:F63"/>
    <mergeCell ref="R68:T68"/>
    <mergeCell ref="T60:T61"/>
    <mergeCell ref="N64:N65"/>
    <mergeCell ref="O64:R65"/>
    <mergeCell ref="J64:J65"/>
    <mergeCell ref="D59:E59"/>
    <mergeCell ref="K59:L59"/>
    <mergeCell ref="M60:M61"/>
    <mergeCell ref="L62:L63"/>
    <mergeCell ref="M62:M63"/>
    <mergeCell ref="K56:L56"/>
    <mergeCell ref="B51:S52"/>
    <mergeCell ref="T51:T52"/>
    <mergeCell ref="B53:S53"/>
    <mergeCell ref="B54:G55"/>
    <mergeCell ref="H54:L55"/>
    <mergeCell ref="M54:S55"/>
    <mergeCell ref="T54:T55"/>
    <mergeCell ref="B56:C56"/>
    <mergeCell ref="K49:L49"/>
    <mergeCell ref="B50:C50"/>
    <mergeCell ref="D50:E50"/>
    <mergeCell ref="K50:L50"/>
    <mergeCell ref="B44:S45"/>
    <mergeCell ref="T44:T45"/>
    <mergeCell ref="B46:S46"/>
    <mergeCell ref="B47:G48"/>
    <mergeCell ref="H47:L48"/>
    <mergeCell ref="M47:S48"/>
    <mergeCell ref="T47:T48"/>
    <mergeCell ref="D42:E42"/>
    <mergeCell ref="K42:L42"/>
    <mergeCell ref="B43:C43"/>
    <mergeCell ref="D43:E43"/>
    <mergeCell ref="K43:L43"/>
    <mergeCell ref="B42:C42"/>
    <mergeCell ref="T37:T38"/>
    <mergeCell ref="B39:S39"/>
    <mergeCell ref="B40:G40"/>
    <mergeCell ref="B41:G41"/>
    <mergeCell ref="H40:L41"/>
    <mergeCell ref="M40:S41"/>
    <mergeCell ref="T40:T41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H4:J6"/>
    <mergeCell ref="P4:S7"/>
    <mergeCell ref="K4:L7"/>
    <mergeCell ref="G4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69" t="s">
        <v>39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t="15.75" thickBot="1">
      <c r="A2" s="270" t="s">
        <v>53</v>
      </c>
      <c r="B2" s="271"/>
      <c r="C2" s="271"/>
      <c r="D2" s="271"/>
      <c r="E2" s="271"/>
      <c r="F2" s="271"/>
      <c r="G2" s="271"/>
      <c r="L2" s="270" t="s">
        <v>58</v>
      </c>
      <c r="M2" s="270"/>
      <c r="N2" s="270"/>
      <c r="O2" s="270"/>
      <c r="P2" s="270"/>
      <c r="Q2" s="270"/>
      <c r="R2" s="270"/>
    </row>
    <row r="3" spans="1:18" ht="15.75" customHeight="1" thickTop="1">
      <c r="A3" s="189" t="s">
        <v>0</v>
      </c>
      <c r="B3" s="103" t="s">
        <v>1</v>
      </c>
      <c r="C3" s="104"/>
      <c r="D3" s="104"/>
      <c r="E3" s="104"/>
      <c r="F3" s="105"/>
      <c r="G3" s="115" t="s">
        <v>2</v>
      </c>
      <c r="H3" s="103" t="s">
        <v>1</v>
      </c>
      <c r="I3" s="104"/>
      <c r="J3" s="105"/>
      <c r="K3" s="103" t="s">
        <v>2</v>
      </c>
      <c r="L3" s="105"/>
      <c r="M3" s="103" t="s">
        <v>1</v>
      </c>
      <c r="N3" s="104"/>
      <c r="O3" s="104"/>
      <c r="P3" s="105"/>
      <c r="Q3" s="115" t="s">
        <v>2</v>
      </c>
      <c r="R3" s="123" t="s">
        <v>40</v>
      </c>
    </row>
    <row r="4" spans="1:18" ht="15.75" customHeight="1" thickBot="1">
      <c r="A4" s="217"/>
      <c r="B4" s="97"/>
      <c r="C4" s="98"/>
      <c r="D4" s="98"/>
      <c r="E4" s="98"/>
      <c r="F4" s="99"/>
      <c r="G4" s="116"/>
      <c r="H4" s="97"/>
      <c r="I4" s="98"/>
      <c r="J4" s="99"/>
      <c r="K4" s="106"/>
      <c r="L4" s="108"/>
      <c r="M4" s="97"/>
      <c r="N4" s="98"/>
      <c r="O4" s="98"/>
      <c r="P4" s="99"/>
      <c r="Q4" s="240"/>
      <c r="R4" s="238"/>
    </row>
    <row r="5" spans="1:18" ht="16.5" thickBot="1">
      <c r="A5" s="218"/>
      <c r="B5" s="26">
        <v>1</v>
      </c>
      <c r="C5" s="28"/>
      <c r="D5" s="100">
        <v>2</v>
      </c>
      <c r="E5" s="102"/>
      <c r="F5" s="24">
        <v>3</v>
      </c>
      <c r="G5" s="117"/>
      <c r="H5" s="24">
        <v>1</v>
      </c>
      <c r="I5" s="24">
        <v>2</v>
      </c>
      <c r="J5" s="24">
        <v>3</v>
      </c>
      <c r="K5" s="97"/>
      <c r="L5" s="99"/>
      <c r="M5" s="26">
        <v>1</v>
      </c>
      <c r="N5" s="28"/>
      <c r="O5" s="24">
        <v>2</v>
      </c>
      <c r="P5" s="24">
        <v>3</v>
      </c>
      <c r="Q5" s="241"/>
      <c r="R5" s="239"/>
    </row>
    <row r="6" spans="1:18" ht="15">
      <c r="A6" s="205" t="s">
        <v>36</v>
      </c>
      <c r="B6" s="229" t="s">
        <v>41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  <c r="R6" s="237"/>
    </row>
    <row r="7" spans="1:18" ht="15.75" thickBot="1">
      <c r="A7" s="206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236"/>
    </row>
    <row r="8" spans="1:18" ht="17.25" thickBot="1">
      <c r="A8" s="19" t="s">
        <v>42</v>
      </c>
      <c r="B8" s="100">
        <v>395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41"/>
    </row>
    <row r="9" spans="1:18" ht="15">
      <c r="A9" s="205" t="s">
        <v>35</v>
      </c>
      <c r="B9" s="229" t="s">
        <v>64</v>
      </c>
      <c r="C9" s="230"/>
      <c r="D9" s="230"/>
      <c r="E9" s="230"/>
      <c r="F9" s="230"/>
      <c r="G9" s="231"/>
      <c r="H9" s="229"/>
      <c r="I9" s="230"/>
      <c r="J9" s="230"/>
      <c r="K9" s="230"/>
      <c r="L9" s="231"/>
      <c r="M9" s="229"/>
      <c r="N9" s="230"/>
      <c r="O9" s="230"/>
      <c r="P9" s="230"/>
      <c r="Q9" s="231"/>
      <c r="R9" s="237"/>
    </row>
    <row r="10" spans="1:18" ht="15.75" thickBot="1">
      <c r="A10" s="206"/>
      <c r="B10" s="232" t="s">
        <v>65</v>
      </c>
      <c r="C10" s="233"/>
      <c r="D10" s="233"/>
      <c r="E10" s="233"/>
      <c r="F10" s="233"/>
      <c r="G10" s="234"/>
      <c r="H10" s="232"/>
      <c r="I10" s="233"/>
      <c r="J10" s="233"/>
      <c r="K10" s="233"/>
      <c r="L10" s="234"/>
      <c r="M10" s="232"/>
      <c r="N10" s="233"/>
      <c r="O10" s="233"/>
      <c r="P10" s="233"/>
      <c r="Q10" s="234"/>
      <c r="R10" s="236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2"/>
      <c r="K11" s="28"/>
      <c r="L11" s="29"/>
      <c r="M11" s="24"/>
      <c r="N11" s="100"/>
      <c r="O11" s="102"/>
      <c r="P11" s="24"/>
      <c r="Q11" s="29"/>
      <c r="R11" s="41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5">
        <f>G11*B8</f>
        <v>66624.65</v>
      </c>
      <c r="H12" s="14">
        <f>H11*B8</f>
        <v>0</v>
      </c>
      <c r="I12" s="14">
        <f>I11*B8</f>
        <v>0</v>
      </c>
      <c r="J12" s="43">
        <v>0</v>
      </c>
      <c r="K12" s="33"/>
      <c r="L12" s="35">
        <f>L11*B8</f>
        <v>0</v>
      </c>
      <c r="M12" s="14"/>
      <c r="N12" s="128"/>
      <c r="O12" s="129"/>
      <c r="P12" s="14"/>
      <c r="Q12" s="35"/>
      <c r="R12" s="44">
        <f>R11*B8</f>
        <v>66360</v>
      </c>
    </row>
    <row r="13" spans="1:18" ht="15.75" thickTop="1">
      <c r="A13" s="189" t="s">
        <v>36</v>
      </c>
      <c r="B13" s="161" t="s">
        <v>43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  <c r="R13" s="235"/>
    </row>
    <row r="14" spans="1:18" ht="15.75" thickBot="1">
      <c r="A14" s="206"/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  <c r="R14" s="236"/>
    </row>
    <row r="15" spans="1:18" ht="17.25" thickBot="1">
      <c r="A15" s="19" t="s">
        <v>42</v>
      </c>
      <c r="B15" s="100">
        <v>11885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41"/>
    </row>
    <row r="16" spans="1:18" ht="14.25" customHeight="1" thickTop="1">
      <c r="A16" s="205" t="s">
        <v>35</v>
      </c>
      <c r="B16" s="94" t="s">
        <v>44</v>
      </c>
      <c r="C16" s="95"/>
      <c r="D16" s="95"/>
      <c r="E16" s="95"/>
      <c r="F16" s="95"/>
      <c r="G16" s="96"/>
      <c r="H16" s="94"/>
      <c r="I16" s="95"/>
      <c r="J16" s="95"/>
      <c r="K16" s="95"/>
      <c r="L16" s="96"/>
      <c r="M16" s="103"/>
      <c r="N16" s="104"/>
      <c r="O16" s="104"/>
      <c r="P16" s="104"/>
      <c r="Q16" s="105"/>
      <c r="R16" s="237"/>
    </row>
    <row r="17" spans="1:18" ht="15" customHeight="1" thickBot="1">
      <c r="A17" s="206"/>
      <c r="B17" s="97"/>
      <c r="C17" s="98"/>
      <c r="D17" s="98"/>
      <c r="E17" s="98"/>
      <c r="F17" s="98"/>
      <c r="G17" s="99"/>
      <c r="H17" s="97"/>
      <c r="I17" s="98"/>
      <c r="J17" s="98"/>
      <c r="K17" s="98"/>
      <c r="L17" s="99"/>
      <c r="M17" s="137"/>
      <c r="N17" s="138"/>
      <c r="O17" s="138"/>
      <c r="P17" s="138"/>
      <c r="Q17" s="147"/>
      <c r="R17" s="236"/>
    </row>
    <row r="18" spans="1:18" ht="17.25" thickBot="1">
      <c r="A18" s="19" t="s">
        <v>10</v>
      </c>
      <c r="B18" s="26">
        <v>38</v>
      </c>
      <c r="C18" s="28"/>
      <c r="D18" s="100">
        <v>40</v>
      </c>
      <c r="E18" s="102"/>
      <c r="F18" s="24">
        <v>40</v>
      </c>
      <c r="G18" s="29">
        <v>39.33</v>
      </c>
      <c r="H18" s="24"/>
      <c r="I18" s="24"/>
      <c r="J18" s="24"/>
      <c r="K18" s="242"/>
      <c r="L18" s="243"/>
      <c r="M18" s="24"/>
      <c r="N18" s="100"/>
      <c r="O18" s="102"/>
      <c r="P18" s="24"/>
      <c r="Q18" s="29"/>
      <c r="R18" s="41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28">
        <f>D18*B15</f>
        <v>475400</v>
      </c>
      <c r="E19" s="129"/>
      <c r="F19" s="14">
        <f>F18*B15</f>
        <v>475400</v>
      </c>
      <c r="G19" s="35">
        <f>G18*B15</f>
        <v>467437.05</v>
      </c>
      <c r="H19" s="14"/>
      <c r="I19" s="14"/>
      <c r="J19" s="14"/>
      <c r="K19" s="130"/>
      <c r="L19" s="131"/>
      <c r="M19" s="14"/>
      <c r="N19" s="128"/>
      <c r="O19" s="129"/>
      <c r="P19" s="14"/>
      <c r="Q19" s="14"/>
      <c r="R19" s="44">
        <f>R18*B15</f>
        <v>463515</v>
      </c>
    </row>
    <row r="20" spans="1:18" ht="15.75" thickTop="1">
      <c r="A20" s="189" t="s">
        <v>36</v>
      </c>
      <c r="B20" s="161" t="s">
        <v>45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23"/>
    </row>
    <row r="21" spans="1:18" ht="15.75" thickBot="1">
      <c r="A21" s="207"/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  <c r="R21" s="197"/>
    </row>
    <row r="22" spans="1:18" ht="18" thickBot="1" thickTop="1">
      <c r="A22" s="20" t="s">
        <v>42</v>
      </c>
      <c r="B22" s="182">
        <v>4820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183"/>
      <c r="R22" s="44"/>
    </row>
    <row r="23" spans="1:18" ht="16.5" thickTop="1">
      <c r="A23" s="189" t="s">
        <v>35</v>
      </c>
      <c r="B23" s="103" t="s">
        <v>75</v>
      </c>
      <c r="C23" s="104"/>
      <c r="D23" s="104"/>
      <c r="E23" s="104"/>
      <c r="F23" s="104"/>
      <c r="G23" s="105"/>
      <c r="H23" s="103"/>
      <c r="I23" s="104"/>
      <c r="J23" s="104"/>
      <c r="K23" s="104"/>
      <c r="L23" s="105"/>
      <c r="M23" s="103"/>
      <c r="N23" s="104"/>
      <c r="O23" s="104"/>
      <c r="P23" s="104"/>
      <c r="Q23" s="105"/>
      <c r="R23" s="235"/>
    </row>
    <row r="24" spans="1:18" ht="16.5" thickBot="1">
      <c r="A24" s="207"/>
      <c r="B24" s="137"/>
      <c r="C24" s="138"/>
      <c r="D24" s="138"/>
      <c r="E24" s="138"/>
      <c r="F24" s="138"/>
      <c r="G24" s="147"/>
      <c r="H24" s="137"/>
      <c r="I24" s="138"/>
      <c r="J24" s="138"/>
      <c r="K24" s="138"/>
      <c r="L24" s="147"/>
      <c r="M24" s="137"/>
      <c r="N24" s="138"/>
      <c r="O24" s="138"/>
      <c r="P24" s="138"/>
      <c r="Q24" s="147"/>
      <c r="R24" s="244"/>
    </row>
    <row r="25" spans="1:18" ht="18" thickBot="1" thickTop="1">
      <c r="A25" s="20" t="s">
        <v>10</v>
      </c>
      <c r="B25" s="14">
        <v>45</v>
      </c>
      <c r="C25" s="134">
        <v>32</v>
      </c>
      <c r="D25" s="135"/>
      <c r="E25" s="14">
        <v>38</v>
      </c>
      <c r="F25" s="59">
        <v>46</v>
      </c>
      <c r="G25" s="35">
        <v>43</v>
      </c>
      <c r="H25" s="14">
        <v>0</v>
      </c>
      <c r="I25" s="14"/>
      <c r="J25" s="14"/>
      <c r="K25" s="132"/>
      <c r="L25" s="133"/>
      <c r="M25" s="14"/>
      <c r="N25" s="134"/>
      <c r="O25" s="135"/>
      <c r="P25" s="14"/>
      <c r="Q25" s="35"/>
      <c r="R25" s="44">
        <v>43</v>
      </c>
    </row>
    <row r="26" spans="1:18" ht="18" thickBot="1" thickTop="1">
      <c r="A26" s="20" t="s">
        <v>7</v>
      </c>
      <c r="B26" s="39">
        <f>B25*B22</f>
        <v>216900</v>
      </c>
      <c r="C26" s="37"/>
      <c r="D26" s="134">
        <f>E25*B22</f>
        <v>183160</v>
      </c>
      <c r="E26" s="135"/>
      <c r="F26" s="14">
        <f>F25*B22</f>
        <v>221720</v>
      </c>
      <c r="G26" s="35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32">
        <f>K25*B22</f>
        <v>0</v>
      </c>
      <c r="L26" s="133"/>
      <c r="M26" s="14"/>
      <c r="N26" s="134"/>
      <c r="O26" s="135"/>
      <c r="P26" s="14"/>
      <c r="Q26" s="35"/>
      <c r="R26" s="44">
        <f>R25*B22</f>
        <v>207260</v>
      </c>
    </row>
    <row r="27" spans="1:18" ht="15.75" thickTop="1">
      <c r="A27" s="189" t="s">
        <v>36</v>
      </c>
      <c r="B27" s="103" t="s">
        <v>46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5"/>
      <c r="R27" s="235"/>
    </row>
    <row r="28" spans="1:18" ht="15.75" thickBot="1">
      <c r="A28" s="207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47"/>
      <c r="R28" s="244"/>
    </row>
    <row r="29" spans="1:18" ht="18" thickBot="1" thickTop="1">
      <c r="A29" s="20" t="s">
        <v>42</v>
      </c>
      <c r="B29" s="182">
        <v>1400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183"/>
      <c r="R29" s="44"/>
    </row>
    <row r="30" spans="1:18" ht="15" customHeight="1" thickTop="1">
      <c r="A30" s="189" t="s">
        <v>35</v>
      </c>
      <c r="B30" s="103" t="s">
        <v>69</v>
      </c>
      <c r="C30" s="104"/>
      <c r="D30" s="104"/>
      <c r="E30" s="104"/>
      <c r="F30" s="104"/>
      <c r="G30" s="105"/>
      <c r="H30" s="161" t="s">
        <v>66</v>
      </c>
      <c r="I30" s="162"/>
      <c r="J30" s="162"/>
      <c r="K30" s="162"/>
      <c r="L30" s="163"/>
      <c r="M30" s="161"/>
      <c r="N30" s="162"/>
      <c r="O30" s="162"/>
      <c r="P30" s="162"/>
      <c r="Q30" s="163"/>
      <c r="R30" s="235"/>
    </row>
    <row r="31" spans="1:18" ht="15" customHeight="1" thickBot="1">
      <c r="A31" s="207"/>
      <c r="B31" s="137"/>
      <c r="C31" s="138"/>
      <c r="D31" s="138"/>
      <c r="E31" s="138"/>
      <c r="F31" s="138"/>
      <c r="G31" s="147"/>
      <c r="H31" s="164"/>
      <c r="I31" s="165"/>
      <c r="J31" s="165"/>
      <c r="K31" s="165"/>
      <c r="L31" s="166"/>
      <c r="M31" s="164"/>
      <c r="N31" s="165"/>
      <c r="O31" s="165"/>
      <c r="P31" s="165"/>
      <c r="Q31" s="166"/>
      <c r="R31" s="244"/>
    </row>
    <row r="32" spans="1:18" ht="18" thickBot="1" thickTop="1">
      <c r="A32" s="20" t="s">
        <v>10</v>
      </c>
      <c r="B32" s="39">
        <v>280</v>
      </c>
      <c r="C32" s="37"/>
      <c r="D32" s="134">
        <v>342</v>
      </c>
      <c r="E32" s="135"/>
      <c r="F32" s="14">
        <v>0</v>
      </c>
      <c r="G32" s="35">
        <v>311</v>
      </c>
      <c r="H32" s="14">
        <v>0</v>
      </c>
      <c r="I32" s="14">
        <v>306</v>
      </c>
      <c r="J32" s="14">
        <v>320</v>
      </c>
      <c r="K32" s="132">
        <v>313</v>
      </c>
      <c r="L32" s="133"/>
      <c r="M32" s="14"/>
      <c r="N32" s="134"/>
      <c r="O32" s="135"/>
      <c r="P32" s="14"/>
      <c r="Q32" s="35"/>
      <c r="R32" s="44">
        <v>313</v>
      </c>
    </row>
    <row r="33" spans="1:18" ht="18" thickBot="1" thickTop="1">
      <c r="A33" s="20" t="s">
        <v>7</v>
      </c>
      <c r="B33" s="39">
        <f>B32*B29</f>
        <v>392000</v>
      </c>
      <c r="C33" s="37"/>
      <c r="D33" s="134">
        <f>D32*B29</f>
        <v>478800</v>
      </c>
      <c r="E33" s="135"/>
      <c r="F33" s="14">
        <f>F32*B29</f>
        <v>0</v>
      </c>
      <c r="G33" s="35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32">
        <f>K32*B29</f>
        <v>438200</v>
      </c>
      <c r="L33" s="133"/>
      <c r="M33" s="14"/>
      <c r="N33" s="134"/>
      <c r="O33" s="135"/>
      <c r="P33" s="14"/>
      <c r="Q33" s="35"/>
      <c r="R33" s="44">
        <f>R32*B29</f>
        <v>438200</v>
      </c>
    </row>
    <row r="34" spans="1:18" ht="15.75" thickTop="1">
      <c r="A34" s="189" t="s">
        <v>36</v>
      </c>
      <c r="B34" s="103" t="s">
        <v>47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235"/>
    </row>
    <row r="35" spans="1:18" ht="15.75" thickBot="1">
      <c r="A35" s="207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47"/>
      <c r="R35" s="244"/>
    </row>
    <row r="36" spans="1:18" ht="18" thickBot="1" thickTop="1">
      <c r="A36" s="20" t="s">
        <v>42</v>
      </c>
      <c r="B36" s="187">
        <v>4740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188"/>
      <c r="R36" s="44"/>
    </row>
    <row r="37" spans="1:18" ht="15.75" thickTop="1">
      <c r="A37" s="189" t="s">
        <v>35</v>
      </c>
      <c r="B37" s="103" t="s">
        <v>48</v>
      </c>
      <c r="C37" s="104"/>
      <c r="D37" s="104"/>
      <c r="E37" s="104"/>
      <c r="F37" s="104"/>
      <c r="G37" s="105"/>
      <c r="H37" s="161"/>
      <c r="I37" s="162"/>
      <c r="J37" s="162"/>
      <c r="K37" s="162"/>
      <c r="L37" s="163"/>
      <c r="M37" s="161"/>
      <c r="N37" s="162"/>
      <c r="O37" s="162"/>
      <c r="P37" s="162"/>
      <c r="Q37" s="163"/>
      <c r="R37" s="123"/>
    </row>
    <row r="38" spans="1:18" ht="15.75" thickBot="1">
      <c r="A38" s="207"/>
      <c r="B38" s="137"/>
      <c r="C38" s="138"/>
      <c r="D38" s="138"/>
      <c r="E38" s="138"/>
      <c r="F38" s="138"/>
      <c r="G38" s="147"/>
      <c r="H38" s="164"/>
      <c r="I38" s="165"/>
      <c r="J38" s="165"/>
      <c r="K38" s="165"/>
      <c r="L38" s="166"/>
      <c r="M38" s="164"/>
      <c r="N38" s="165"/>
      <c r="O38" s="165"/>
      <c r="P38" s="165"/>
      <c r="Q38" s="166"/>
      <c r="R38" s="197"/>
    </row>
    <row r="39" spans="1:18" ht="17.25" thickBot="1" thickTop="1">
      <c r="A39" s="20" t="s">
        <v>10</v>
      </c>
      <c r="B39" s="39">
        <v>140</v>
      </c>
      <c r="C39" s="37"/>
      <c r="D39" s="134">
        <v>123</v>
      </c>
      <c r="E39" s="135"/>
      <c r="F39" s="14">
        <v>160</v>
      </c>
      <c r="G39" s="35">
        <v>141</v>
      </c>
      <c r="H39" s="14"/>
      <c r="I39" s="14"/>
      <c r="J39" s="14"/>
      <c r="K39" s="132"/>
      <c r="L39" s="133"/>
      <c r="M39" s="39"/>
      <c r="N39" s="37"/>
      <c r="O39" s="14"/>
      <c r="P39" s="14"/>
      <c r="Q39" s="35"/>
      <c r="R39" s="38">
        <v>141</v>
      </c>
    </row>
    <row r="40" spans="1:18" ht="17.25" thickBot="1" thickTop="1">
      <c r="A40" s="20" t="s">
        <v>7</v>
      </c>
      <c r="B40" s="39">
        <f>B39*B36</f>
        <v>663600</v>
      </c>
      <c r="C40" s="37"/>
      <c r="D40" s="134">
        <f>D39*B36</f>
        <v>583020</v>
      </c>
      <c r="E40" s="135"/>
      <c r="F40" s="14">
        <f>F39*B36</f>
        <v>758400</v>
      </c>
      <c r="G40" s="35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32">
        <f>K39*B36</f>
        <v>0</v>
      </c>
      <c r="L40" s="133"/>
      <c r="M40" s="39"/>
      <c r="N40" s="37"/>
      <c r="O40" s="14"/>
      <c r="P40" s="14">
        <f>P39*B36</f>
        <v>0</v>
      </c>
      <c r="Q40" s="35">
        <f>Q39*B36</f>
        <v>0</v>
      </c>
      <c r="R40" s="38">
        <f>R39*B36</f>
        <v>668340</v>
      </c>
    </row>
    <row r="41" spans="1:18" ht="17.25" thickBot="1" thickTop="1">
      <c r="A41" s="20" t="s">
        <v>18</v>
      </c>
      <c r="B41" s="63"/>
      <c r="C41" s="60"/>
      <c r="D41" s="62"/>
      <c r="E41" s="60"/>
      <c r="F41" s="59"/>
      <c r="G41" s="59"/>
      <c r="H41" s="59"/>
      <c r="I41" s="59"/>
      <c r="J41" s="59"/>
      <c r="K41" s="187"/>
      <c r="L41" s="188"/>
      <c r="M41" s="48"/>
      <c r="N41" s="47"/>
      <c r="O41" s="59"/>
      <c r="P41" s="14"/>
      <c r="Q41" s="59"/>
      <c r="R41" s="23"/>
    </row>
    <row r="42" spans="1:18" ht="17.25" thickBot="1" thickTop="1">
      <c r="A42" s="20" t="s">
        <v>19</v>
      </c>
      <c r="B42" s="39"/>
      <c r="C42" s="37"/>
      <c r="D42" s="46"/>
      <c r="E42" s="47"/>
      <c r="F42" s="14"/>
      <c r="G42" s="14"/>
      <c r="H42" s="45"/>
      <c r="I42" s="45"/>
      <c r="J42" s="14"/>
      <c r="K42" s="182"/>
      <c r="L42" s="183"/>
      <c r="M42" s="48"/>
      <c r="N42" s="47"/>
      <c r="O42" s="45"/>
      <c r="P42" s="14"/>
      <c r="Q42" s="45"/>
      <c r="R42" s="23"/>
    </row>
    <row r="43" spans="1:18" ht="16.5" thickTop="1">
      <c r="A43" s="189" t="s">
        <v>37</v>
      </c>
      <c r="B43" s="247">
        <f>B40+B33+B26+B19+B12</f>
        <v>1795230</v>
      </c>
      <c r="C43" s="22"/>
      <c r="D43" s="49"/>
      <c r="E43" s="170">
        <f>D40+D33+D26+D19</f>
        <v>1720380</v>
      </c>
      <c r="F43" s="247">
        <f>F33+F26+F19</f>
        <v>697120</v>
      </c>
      <c r="G43" s="247">
        <f>G40+G33+G26+G19+G12</f>
        <v>1845061.7</v>
      </c>
      <c r="H43" s="184">
        <f>H40+H33+H26+H19+H12</f>
        <v>0</v>
      </c>
      <c r="I43" s="184">
        <v>0</v>
      </c>
      <c r="J43" s="247">
        <v>0</v>
      </c>
      <c r="K43" s="213">
        <f>K40+K33+K26+K19+L12</f>
        <v>438200</v>
      </c>
      <c r="L43" s="170"/>
      <c r="M43" s="213">
        <v>0</v>
      </c>
      <c r="N43" s="170"/>
      <c r="O43" s="184">
        <f>N12</f>
        <v>0</v>
      </c>
      <c r="P43" s="247">
        <v>0</v>
      </c>
      <c r="Q43" s="184">
        <v>0</v>
      </c>
      <c r="R43" s="167">
        <f>R40+R33+R26+R19+R12</f>
        <v>1843675</v>
      </c>
    </row>
    <row r="44" spans="1:18" ht="16.5" thickBot="1">
      <c r="A44" s="207"/>
      <c r="B44" s="265"/>
      <c r="C44" s="14"/>
      <c r="D44" s="50"/>
      <c r="E44" s="266"/>
      <c r="F44" s="248"/>
      <c r="G44" s="248"/>
      <c r="H44" s="185"/>
      <c r="I44" s="185"/>
      <c r="J44" s="248"/>
      <c r="K44" s="171"/>
      <c r="L44" s="173"/>
      <c r="M44" s="171"/>
      <c r="N44" s="173"/>
      <c r="O44" s="185"/>
      <c r="P44" s="248"/>
      <c r="Q44" s="185"/>
      <c r="R44" s="157"/>
    </row>
    <row r="45" spans="1:18" ht="30.75" customHeight="1" thickTop="1">
      <c r="A45" s="189" t="s">
        <v>20</v>
      </c>
      <c r="B45" s="250">
        <v>40578</v>
      </c>
      <c r="C45" s="22"/>
      <c r="D45" s="267">
        <v>40578</v>
      </c>
      <c r="E45" s="105"/>
      <c r="F45" s="250">
        <v>40578</v>
      </c>
      <c r="G45" s="115"/>
      <c r="H45" s="250">
        <v>40578</v>
      </c>
      <c r="I45" s="250">
        <v>40578</v>
      </c>
      <c r="J45" s="250">
        <v>40578</v>
      </c>
      <c r="K45" s="4"/>
      <c r="L45" s="105"/>
      <c r="M45" s="250"/>
      <c r="N45" s="22"/>
      <c r="O45" s="250"/>
      <c r="P45" s="250"/>
      <c r="Q45" s="115"/>
      <c r="R45" s="123"/>
    </row>
    <row r="46" spans="1:18" ht="16.5" thickBot="1">
      <c r="A46" s="190"/>
      <c r="B46" s="251"/>
      <c r="C46" s="14"/>
      <c r="D46" s="268"/>
      <c r="E46" s="252"/>
      <c r="F46" s="251"/>
      <c r="G46" s="249"/>
      <c r="H46" s="251"/>
      <c r="I46" s="251"/>
      <c r="J46" s="251"/>
      <c r="K46" s="16"/>
      <c r="L46" s="252"/>
      <c r="M46" s="251"/>
      <c r="N46" s="14"/>
      <c r="O46" s="251"/>
      <c r="P46" s="251"/>
      <c r="Q46" s="249"/>
      <c r="R46" s="197"/>
    </row>
    <row r="47" spans="1:18" ht="16.5" customHeight="1" thickTop="1">
      <c r="A47" s="189" t="s">
        <v>21</v>
      </c>
      <c r="B47" s="115" t="s">
        <v>78</v>
      </c>
      <c r="C47" s="22"/>
      <c r="D47" s="103" t="s">
        <v>78</v>
      </c>
      <c r="E47" s="105"/>
      <c r="F47" s="115" t="s">
        <v>78</v>
      </c>
      <c r="G47" s="115"/>
      <c r="H47" s="115" t="s">
        <v>78</v>
      </c>
      <c r="I47" s="115" t="s">
        <v>78</v>
      </c>
      <c r="J47" s="115" t="s">
        <v>78</v>
      </c>
      <c r="K47" s="4"/>
      <c r="L47" s="105"/>
      <c r="M47" s="115"/>
      <c r="N47" s="22"/>
      <c r="O47" s="115"/>
      <c r="P47" s="115"/>
      <c r="Q47" s="115"/>
      <c r="R47" s="123"/>
    </row>
    <row r="48" spans="1:18" ht="15.75">
      <c r="A48" s="217"/>
      <c r="B48" s="253"/>
      <c r="C48" s="15"/>
      <c r="D48" s="272"/>
      <c r="E48" s="273"/>
      <c r="F48" s="253"/>
      <c r="G48" s="116"/>
      <c r="H48" s="253"/>
      <c r="I48" s="253"/>
      <c r="J48" s="253"/>
      <c r="K48" s="40"/>
      <c r="L48" s="111"/>
      <c r="M48" s="253"/>
      <c r="N48" s="15"/>
      <c r="O48" s="253"/>
      <c r="P48" s="253"/>
      <c r="Q48" s="116"/>
      <c r="R48" s="255"/>
    </row>
    <row r="49" spans="1:18" ht="16.5" thickBot="1">
      <c r="A49" s="190"/>
      <c r="B49" s="251"/>
      <c r="C49" s="56"/>
      <c r="D49" s="268"/>
      <c r="E49" s="252"/>
      <c r="F49" s="251"/>
      <c r="G49" s="249"/>
      <c r="H49" s="251"/>
      <c r="I49" s="251"/>
      <c r="J49" s="251"/>
      <c r="K49" s="16"/>
      <c r="L49" s="252"/>
      <c r="M49" s="251"/>
      <c r="N49" s="56"/>
      <c r="O49" s="251"/>
      <c r="P49" s="251"/>
      <c r="Q49" s="249"/>
      <c r="R49" s="197"/>
    </row>
    <row r="50" spans="1:18" ht="14.25" customHeight="1" thickTop="1">
      <c r="A50" s="198" t="s">
        <v>22</v>
      </c>
      <c r="B50" s="199"/>
      <c r="C50" s="103" t="s">
        <v>23</v>
      </c>
      <c r="D50" s="104"/>
      <c r="E50" s="104"/>
      <c r="F50" s="104"/>
      <c r="G50" s="105"/>
      <c r="H50" s="256" t="s">
        <v>24</v>
      </c>
      <c r="I50" s="257"/>
      <c r="J50" s="257"/>
      <c r="K50" s="257"/>
      <c r="L50" s="257"/>
      <c r="M50" s="257"/>
      <c r="N50" s="257"/>
      <c r="O50" s="257"/>
      <c r="P50" s="258"/>
      <c r="Q50" s="262"/>
      <c r="R50" s="263"/>
    </row>
    <row r="51" spans="1:18" ht="31.5" customHeight="1" thickBot="1">
      <c r="A51" s="200"/>
      <c r="B51" s="201"/>
      <c r="C51" s="97"/>
      <c r="D51" s="98"/>
      <c r="E51" s="98"/>
      <c r="F51" s="98"/>
      <c r="G51" s="99"/>
      <c r="H51" s="259" t="s">
        <v>25</v>
      </c>
      <c r="I51" s="260"/>
      <c r="J51" s="260"/>
      <c r="K51" s="260"/>
      <c r="L51" s="260"/>
      <c r="M51" s="260"/>
      <c r="N51" s="260"/>
      <c r="O51" s="260"/>
      <c r="P51" s="261"/>
      <c r="Q51" s="174"/>
      <c r="R51" s="175"/>
    </row>
    <row r="52" spans="1:18" ht="16.5" thickBot="1">
      <c r="A52" s="208" t="s">
        <v>26</v>
      </c>
      <c r="B52" s="209"/>
      <c r="C52" s="208" t="s">
        <v>27</v>
      </c>
      <c r="D52" s="254"/>
      <c r="E52" s="254"/>
      <c r="F52" s="254"/>
      <c r="G52" s="209"/>
      <c r="H52" s="208" t="s">
        <v>49</v>
      </c>
      <c r="I52" s="254"/>
      <c r="J52" s="254"/>
      <c r="K52" s="254"/>
      <c r="L52" s="254"/>
      <c r="M52" s="254"/>
      <c r="N52" s="254"/>
      <c r="O52" s="254"/>
      <c r="P52" s="209"/>
      <c r="Q52" s="174"/>
      <c r="R52" s="175"/>
    </row>
    <row r="53" spans="1:18" ht="16.5" thickBot="1">
      <c r="A53" s="208" t="s">
        <v>29</v>
      </c>
      <c r="B53" s="209"/>
      <c r="C53" s="208" t="s">
        <v>50</v>
      </c>
      <c r="D53" s="254"/>
      <c r="E53" s="254"/>
      <c r="F53" s="254"/>
      <c r="G53" s="209"/>
      <c r="H53" s="208" t="s">
        <v>51</v>
      </c>
      <c r="I53" s="254"/>
      <c r="J53" s="254"/>
      <c r="K53" s="254"/>
      <c r="L53" s="254"/>
      <c r="M53" s="254"/>
      <c r="N53" s="254"/>
      <c r="O53" s="254"/>
      <c r="P53" s="209"/>
      <c r="Q53" s="174"/>
      <c r="R53" s="175"/>
    </row>
    <row r="54" spans="1:18" ht="16.5" thickBot="1">
      <c r="A54" s="208" t="s">
        <v>30</v>
      </c>
      <c r="B54" s="209"/>
      <c r="C54" s="208" t="s">
        <v>67</v>
      </c>
      <c r="D54" s="254"/>
      <c r="E54" s="254"/>
      <c r="F54" s="254"/>
      <c r="G54" s="209"/>
      <c r="H54" s="208" t="s">
        <v>52</v>
      </c>
      <c r="I54" s="254"/>
      <c r="J54" s="254"/>
      <c r="K54" s="254"/>
      <c r="L54" s="254"/>
      <c r="M54" s="254"/>
      <c r="N54" s="254"/>
      <c r="O54" s="254"/>
      <c r="P54" s="209"/>
      <c r="Q54" s="174"/>
      <c r="R54" s="175"/>
    </row>
    <row r="56" spans="1:6" ht="15.75">
      <c r="A56" s="264" t="s">
        <v>77</v>
      </c>
      <c r="B56" s="219"/>
      <c r="C56" s="219"/>
      <c r="D56" s="219"/>
      <c r="E56" s="219"/>
      <c r="F56" s="219"/>
    </row>
    <row r="57" spans="1:12" ht="15.75">
      <c r="A57" s="264" t="s">
        <v>60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</row>
    <row r="58" spans="1:7" ht="15.75">
      <c r="A58" s="264" t="s">
        <v>84</v>
      </c>
      <c r="B58" s="219"/>
      <c r="C58" s="219"/>
      <c r="D58" s="219"/>
      <c r="E58" s="219"/>
      <c r="F58" s="219"/>
      <c r="G58" s="219"/>
    </row>
  </sheetData>
  <sheetProtection/>
  <mergeCells count="148"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K32:L32"/>
    <mergeCell ref="N32:O32"/>
    <mergeCell ref="D39:E39"/>
    <mergeCell ref="K39:L39"/>
    <mergeCell ref="B30:G31"/>
    <mergeCell ref="H30:L31"/>
    <mergeCell ref="M30:Q31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15:Q15"/>
    <mergeCell ref="B16:G17"/>
    <mergeCell ref="H16:L17"/>
    <mergeCell ref="R16:R17"/>
    <mergeCell ref="M16:Q16"/>
    <mergeCell ref="M17:Q17"/>
    <mergeCell ref="D18:E18"/>
    <mergeCell ref="K18:L18"/>
    <mergeCell ref="N18:O18"/>
    <mergeCell ref="D19:E19"/>
    <mergeCell ref="K19:L19"/>
    <mergeCell ref="N19:O19"/>
    <mergeCell ref="D5:E5"/>
    <mergeCell ref="B8:Q8"/>
    <mergeCell ref="B6:Q7"/>
    <mergeCell ref="R6:R7"/>
    <mergeCell ref="K3:L5"/>
    <mergeCell ref="M3:P4"/>
    <mergeCell ref="R3:R5"/>
    <mergeCell ref="Q3:Q5"/>
    <mergeCell ref="N12:O12"/>
    <mergeCell ref="M9:Q10"/>
    <mergeCell ref="B13:Q14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4"/>
  <sheetViews>
    <sheetView tabSelected="1" zoomScale="90" zoomScaleNormal="90" zoomScalePageLayoutView="0" workbookViewId="0" topLeftCell="A1">
      <selection activeCell="B13" sqref="B13:Q14"/>
    </sheetView>
  </sheetViews>
  <sheetFormatPr defaultColWidth="9.140625" defaultRowHeight="15"/>
  <cols>
    <col min="1" max="1" width="22.7109375" style="18" customWidth="1"/>
    <col min="2" max="2" width="12.8515625" style="0" customWidth="1"/>
    <col min="3" max="3" width="0.42578125" style="0" hidden="1" customWidth="1"/>
    <col min="4" max="4" width="9.140625" style="0" hidden="1" customWidth="1"/>
    <col min="5" max="5" width="10.140625" style="0" customWidth="1"/>
    <col min="6" max="6" width="12.140625" style="0" customWidth="1"/>
    <col min="7" max="7" width="11.57421875" style="0" customWidth="1"/>
    <col min="8" max="8" width="12.00390625" style="0" customWidth="1"/>
    <col min="9" max="9" width="11.28125" style="0" customWidth="1"/>
    <col min="10" max="10" width="12.421875" style="0" customWidth="1"/>
    <col min="11" max="14" width="11.00390625" style="0" customWidth="1"/>
    <col min="15" max="15" width="9.140625" style="0" hidden="1" customWidth="1"/>
    <col min="16" max="16" width="11.00390625" style="0" customWidth="1"/>
    <col min="17" max="17" width="14.00390625" style="0" customWidth="1"/>
    <col min="18" max="20" width="9.140625" style="0" customWidth="1"/>
  </cols>
  <sheetData>
    <row r="1" spans="1:17" ht="15.75" customHeight="1">
      <c r="A1" s="269" t="s">
        <v>126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21.75" customHeight="1" thickBot="1">
      <c r="A2" s="90" t="s">
        <v>145</v>
      </c>
      <c r="B2" s="87"/>
      <c r="C2" s="87"/>
      <c r="D2" s="87"/>
      <c r="E2" s="87"/>
      <c r="F2" s="87"/>
      <c r="G2" s="87"/>
      <c r="K2" s="326" t="s">
        <v>87</v>
      </c>
      <c r="L2" s="326"/>
      <c r="M2" s="326"/>
      <c r="N2" s="326"/>
      <c r="O2" s="326"/>
      <c r="P2" s="326"/>
      <c r="Q2" s="326"/>
    </row>
    <row r="3" spans="1:17" ht="15.75" thickTop="1">
      <c r="A3" s="189" t="s">
        <v>0</v>
      </c>
      <c r="B3" s="103" t="s">
        <v>1</v>
      </c>
      <c r="C3" s="104"/>
      <c r="D3" s="104"/>
      <c r="E3" s="104"/>
      <c r="F3" s="105"/>
      <c r="G3" s="115" t="s">
        <v>2</v>
      </c>
      <c r="H3" s="103" t="s">
        <v>1</v>
      </c>
      <c r="I3" s="104"/>
      <c r="J3" s="105"/>
      <c r="K3" s="115" t="s">
        <v>2</v>
      </c>
      <c r="L3" s="103" t="s">
        <v>1</v>
      </c>
      <c r="M3" s="104"/>
      <c r="N3" s="105"/>
      <c r="O3" s="103" t="s">
        <v>2</v>
      </c>
      <c r="P3" s="105"/>
      <c r="Q3" s="123" t="s">
        <v>40</v>
      </c>
    </row>
    <row r="4" spans="1:17" ht="15.75" thickBot="1">
      <c r="A4" s="217"/>
      <c r="B4" s="97"/>
      <c r="C4" s="98"/>
      <c r="D4" s="98"/>
      <c r="E4" s="98"/>
      <c r="F4" s="99"/>
      <c r="G4" s="240"/>
      <c r="H4" s="97"/>
      <c r="I4" s="98"/>
      <c r="J4" s="99"/>
      <c r="K4" s="116"/>
      <c r="L4" s="97"/>
      <c r="M4" s="98"/>
      <c r="N4" s="99"/>
      <c r="O4" s="109"/>
      <c r="P4" s="111"/>
      <c r="Q4" s="255"/>
    </row>
    <row r="5" spans="1:17" ht="16.5" thickBot="1">
      <c r="A5" s="218"/>
      <c r="B5" s="100">
        <v>1</v>
      </c>
      <c r="C5" s="102"/>
      <c r="D5" s="100">
        <v>2</v>
      </c>
      <c r="E5" s="102"/>
      <c r="F5" s="24">
        <v>3</v>
      </c>
      <c r="G5" s="241"/>
      <c r="H5" s="24">
        <v>1</v>
      </c>
      <c r="I5" s="24">
        <v>2</v>
      </c>
      <c r="J5" s="24">
        <v>3</v>
      </c>
      <c r="K5" s="117"/>
      <c r="L5" s="24">
        <v>1</v>
      </c>
      <c r="M5" s="24">
        <v>2</v>
      </c>
      <c r="N5" s="24">
        <v>3</v>
      </c>
      <c r="O5" s="112"/>
      <c r="P5" s="114"/>
      <c r="Q5" s="216"/>
    </row>
    <row r="6" spans="1:17" ht="15.75" thickTop="1">
      <c r="A6" s="189" t="s">
        <v>36</v>
      </c>
      <c r="B6" s="168" t="s">
        <v>127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67"/>
    </row>
    <row r="7" spans="1:17" ht="20.25" customHeight="1" thickBot="1">
      <c r="A7" s="206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125"/>
    </row>
    <row r="8" spans="1:17" ht="21" customHeight="1" thickBot="1">
      <c r="A8" s="88" t="s">
        <v>124</v>
      </c>
      <c r="B8" s="100">
        <v>1800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  <c r="Q8" s="30"/>
    </row>
    <row r="9" spans="1:17" ht="15.75" customHeight="1">
      <c r="A9" s="205" t="s">
        <v>35</v>
      </c>
      <c r="B9" s="94" t="s">
        <v>81</v>
      </c>
      <c r="C9" s="95"/>
      <c r="D9" s="95"/>
      <c r="E9" s="95"/>
      <c r="F9" s="95"/>
      <c r="G9" s="96"/>
      <c r="H9" s="283" t="s">
        <v>88</v>
      </c>
      <c r="I9" s="95"/>
      <c r="J9" s="95"/>
      <c r="K9" s="96"/>
      <c r="L9" s="94" t="s">
        <v>89</v>
      </c>
      <c r="M9" s="95"/>
      <c r="N9" s="95"/>
      <c r="O9" s="95"/>
      <c r="P9" s="96"/>
      <c r="Q9" s="124"/>
    </row>
    <row r="10" spans="1:17" ht="35.25" customHeight="1" thickBot="1">
      <c r="A10" s="206"/>
      <c r="B10" s="97"/>
      <c r="C10" s="98"/>
      <c r="D10" s="107"/>
      <c r="E10" s="107"/>
      <c r="F10" s="98"/>
      <c r="G10" s="99"/>
      <c r="H10" s="97"/>
      <c r="I10" s="98"/>
      <c r="J10" s="98"/>
      <c r="K10" s="99"/>
      <c r="L10" s="97"/>
      <c r="M10" s="98"/>
      <c r="N10" s="98"/>
      <c r="O10" s="98"/>
      <c r="P10" s="99"/>
      <c r="Q10" s="125"/>
    </row>
    <row r="11" spans="1:17" ht="19.5" thickBot="1">
      <c r="A11" s="19" t="s">
        <v>10</v>
      </c>
      <c r="B11" s="100">
        <v>15</v>
      </c>
      <c r="C11" s="101"/>
      <c r="D11" s="51"/>
      <c r="E11" s="76">
        <v>0</v>
      </c>
      <c r="F11" s="24">
        <v>0</v>
      </c>
      <c r="G11" s="29">
        <v>15</v>
      </c>
      <c r="H11" s="24">
        <v>10</v>
      </c>
      <c r="I11" s="24"/>
      <c r="J11" s="24"/>
      <c r="K11" s="29">
        <v>10</v>
      </c>
      <c r="L11" s="24">
        <v>20</v>
      </c>
      <c r="M11" s="24"/>
      <c r="N11" s="26"/>
      <c r="O11" s="28"/>
      <c r="P11" s="24">
        <v>20</v>
      </c>
      <c r="Q11" s="34">
        <v>15</v>
      </c>
    </row>
    <row r="12" spans="1:17" ht="16.5" thickBot="1">
      <c r="A12" s="20" t="s">
        <v>7</v>
      </c>
      <c r="B12" s="128">
        <f>B11*B8</f>
        <v>27000</v>
      </c>
      <c r="C12" s="282"/>
      <c r="D12" s="51">
        <f>D11*B8</f>
        <v>0</v>
      </c>
      <c r="E12" s="77">
        <f>E11*B8</f>
        <v>0</v>
      </c>
      <c r="F12" s="14">
        <f>F11*B8</f>
        <v>0</v>
      </c>
      <c r="G12" s="35">
        <f>G11*B8</f>
        <v>27000</v>
      </c>
      <c r="H12" s="14">
        <f>H11*B8</f>
        <v>18000</v>
      </c>
      <c r="I12" s="14">
        <f>I11*B8</f>
        <v>0</v>
      </c>
      <c r="J12" s="14">
        <f>J11*B8</f>
        <v>0</v>
      </c>
      <c r="K12" s="35">
        <f>K11*B8</f>
        <v>18000</v>
      </c>
      <c r="L12" s="35">
        <f>L11*B8</f>
        <v>36000</v>
      </c>
      <c r="M12" s="14"/>
      <c r="N12" s="31"/>
      <c r="O12" s="33"/>
      <c r="P12" s="14">
        <f>P11*B8</f>
        <v>36000</v>
      </c>
      <c r="Q12" s="38">
        <f>Q11*B8</f>
        <v>27000</v>
      </c>
    </row>
    <row r="13" spans="1:17" ht="15.75" thickTop="1">
      <c r="A13" s="189" t="s">
        <v>36</v>
      </c>
      <c r="B13" s="168" t="s">
        <v>128</v>
      </c>
      <c r="C13" s="104"/>
      <c r="D13" s="107"/>
      <c r="E13" s="107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284"/>
    </row>
    <row r="14" spans="1:17" ht="15.75" thickBot="1">
      <c r="A14" s="207"/>
      <c r="B14" s="137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285"/>
    </row>
    <row r="15" spans="1:17" ht="17.25" thickBot="1" thickTop="1">
      <c r="A15" s="89" t="s">
        <v>124</v>
      </c>
      <c r="B15" s="134">
        <v>400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86"/>
    </row>
    <row r="16" spans="1:17" ht="15.75" customHeight="1" thickTop="1">
      <c r="A16" s="189" t="s">
        <v>35</v>
      </c>
      <c r="B16" s="103" t="s">
        <v>81</v>
      </c>
      <c r="C16" s="104"/>
      <c r="D16" s="104"/>
      <c r="E16" s="104"/>
      <c r="F16" s="104"/>
      <c r="G16" s="105"/>
      <c r="H16" s="283" t="s">
        <v>88</v>
      </c>
      <c r="I16" s="95"/>
      <c r="J16" s="95"/>
      <c r="K16" s="96"/>
      <c r="L16" s="94" t="s">
        <v>89</v>
      </c>
      <c r="M16" s="95"/>
      <c r="N16" s="95"/>
      <c r="O16" s="95"/>
      <c r="P16" s="96"/>
      <c r="Q16" s="123"/>
    </row>
    <row r="17" spans="1:17" ht="33" customHeight="1" thickBot="1">
      <c r="A17" s="207"/>
      <c r="B17" s="137"/>
      <c r="C17" s="138"/>
      <c r="D17" s="138"/>
      <c r="E17" s="107"/>
      <c r="F17" s="138"/>
      <c r="G17" s="147"/>
      <c r="H17" s="97"/>
      <c r="I17" s="98"/>
      <c r="J17" s="98"/>
      <c r="K17" s="99"/>
      <c r="L17" s="97"/>
      <c r="M17" s="98"/>
      <c r="N17" s="98"/>
      <c r="O17" s="98"/>
      <c r="P17" s="99"/>
      <c r="Q17" s="197"/>
    </row>
    <row r="18" spans="1:17" ht="17.25" thickBot="1" thickTop="1">
      <c r="A18" s="20" t="s">
        <v>10</v>
      </c>
      <c r="B18" s="134">
        <v>23</v>
      </c>
      <c r="C18" s="135"/>
      <c r="D18" s="69"/>
      <c r="E18" s="76">
        <v>0</v>
      </c>
      <c r="F18" s="14">
        <v>0</v>
      </c>
      <c r="G18" s="35">
        <v>23</v>
      </c>
      <c r="H18" s="14">
        <v>13</v>
      </c>
      <c r="I18" s="14"/>
      <c r="J18" s="14"/>
      <c r="K18" s="35">
        <v>13</v>
      </c>
      <c r="L18" s="14">
        <v>25</v>
      </c>
      <c r="M18" s="14"/>
      <c r="N18" s="36"/>
      <c r="O18" s="37"/>
      <c r="P18" s="14">
        <v>25</v>
      </c>
      <c r="Q18" s="38">
        <v>20</v>
      </c>
    </row>
    <row r="19" spans="1:17" ht="17.25" thickBot="1" thickTop="1">
      <c r="A19" s="20" t="s">
        <v>7</v>
      </c>
      <c r="B19" s="134">
        <f>B18*B15</f>
        <v>9200</v>
      </c>
      <c r="C19" s="135"/>
      <c r="D19" s="69">
        <f>D18*B15</f>
        <v>0</v>
      </c>
      <c r="E19" s="77">
        <f>E18*B15</f>
        <v>0</v>
      </c>
      <c r="F19" s="14">
        <f>F18*B15</f>
        <v>0</v>
      </c>
      <c r="G19" s="35">
        <f>G18*B15</f>
        <v>9200</v>
      </c>
      <c r="H19" s="14">
        <f>H18*B15</f>
        <v>5200</v>
      </c>
      <c r="I19" s="14"/>
      <c r="J19" s="14"/>
      <c r="K19" s="35">
        <f>K18*B15</f>
        <v>5200</v>
      </c>
      <c r="L19" s="14">
        <f>L18*B15</f>
        <v>10000</v>
      </c>
      <c r="M19" s="14"/>
      <c r="N19" s="31"/>
      <c r="O19" s="37"/>
      <c r="P19" s="14">
        <f>P18*B15</f>
        <v>10000</v>
      </c>
      <c r="Q19" s="38">
        <f>Q18*B15</f>
        <v>8000</v>
      </c>
    </row>
    <row r="20" spans="1:17" ht="15.75" thickTop="1">
      <c r="A20" s="189" t="s">
        <v>36</v>
      </c>
      <c r="B20" s="168" t="s">
        <v>129</v>
      </c>
      <c r="C20" s="104"/>
      <c r="D20" s="104"/>
      <c r="E20" s="107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67"/>
    </row>
    <row r="21" spans="1:17" ht="15.75" thickBot="1">
      <c r="A21" s="207"/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47"/>
      <c r="Q21" s="157"/>
    </row>
    <row r="22" spans="1:17" ht="17.25" thickBot="1" thickTop="1">
      <c r="A22" s="89" t="s">
        <v>124</v>
      </c>
      <c r="B22" s="134">
        <v>1310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135"/>
      <c r="Q22" s="38"/>
    </row>
    <row r="23" spans="1:17" ht="15.75" thickTop="1">
      <c r="A23" s="189" t="s">
        <v>35</v>
      </c>
      <c r="B23" s="103" t="s">
        <v>85</v>
      </c>
      <c r="C23" s="104"/>
      <c r="D23" s="104"/>
      <c r="E23" s="104"/>
      <c r="F23" s="104"/>
      <c r="G23" s="105"/>
      <c r="H23" s="168" t="s">
        <v>90</v>
      </c>
      <c r="I23" s="104"/>
      <c r="J23" s="104"/>
      <c r="K23" s="105"/>
      <c r="L23" s="103" t="s">
        <v>88</v>
      </c>
      <c r="M23" s="104"/>
      <c r="N23" s="104"/>
      <c r="O23" s="104"/>
      <c r="P23" s="105"/>
      <c r="Q23" s="167"/>
    </row>
    <row r="24" spans="1:17" ht="34.5" customHeight="1" thickBot="1">
      <c r="A24" s="207"/>
      <c r="B24" s="106"/>
      <c r="C24" s="107"/>
      <c r="D24" s="107"/>
      <c r="E24" s="107"/>
      <c r="F24" s="107"/>
      <c r="G24" s="147"/>
      <c r="H24" s="137"/>
      <c r="I24" s="138"/>
      <c r="J24" s="138"/>
      <c r="K24" s="147"/>
      <c r="L24" s="137"/>
      <c r="M24" s="138"/>
      <c r="N24" s="138"/>
      <c r="O24" s="138"/>
      <c r="P24" s="147"/>
      <c r="Q24" s="157"/>
    </row>
    <row r="25" spans="1:17" ht="17.25" thickBot="1" thickTop="1">
      <c r="A25" s="20" t="s">
        <v>10</v>
      </c>
      <c r="B25" s="287">
        <v>18</v>
      </c>
      <c r="C25" s="288"/>
      <c r="D25" s="85"/>
      <c r="E25" s="84">
        <v>0</v>
      </c>
      <c r="F25" s="67">
        <v>0</v>
      </c>
      <c r="G25" s="35">
        <v>18</v>
      </c>
      <c r="H25" s="14">
        <v>16</v>
      </c>
      <c r="I25" s="14"/>
      <c r="J25" s="14"/>
      <c r="K25" s="35">
        <v>16</v>
      </c>
      <c r="L25" s="14">
        <v>20</v>
      </c>
      <c r="M25" s="14"/>
      <c r="N25" s="39"/>
      <c r="O25" s="37"/>
      <c r="P25" s="35">
        <v>20</v>
      </c>
      <c r="Q25" s="38">
        <v>18</v>
      </c>
    </row>
    <row r="26" spans="1:17" ht="17.25" thickBot="1" thickTop="1">
      <c r="A26" s="20" t="s">
        <v>7</v>
      </c>
      <c r="B26" s="137">
        <f>B25*B22</f>
        <v>23580</v>
      </c>
      <c r="C26" s="138"/>
      <c r="D26" s="65">
        <f>D25*B22</f>
        <v>0</v>
      </c>
      <c r="E26" s="68">
        <v>0</v>
      </c>
      <c r="F26" s="14">
        <f>F25*B22</f>
        <v>0</v>
      </c>
      <c r="G26" s="35">
        <f>G25*B22</f>
        <v>23580</v>
      </c>
      <c r="H26" s="14">
        <f>H25*B22</f>
        <v>20960</v>
      </c>
      <c r="I26" s="14">
        <f>I25*B22</f>
        <v>0</v>
      </c>
      <c r="J26" s="14">
        <v>0</v>
      </c>
      <c r="K26" s="35">
        <f>K25*B22</f>
        <v>20960</v>
      </c>
      <c r="L26" s="14">
        <f>L25*B22</f>
        <v>26200</v>
      </c>
      <c r="M26" s="14">
        <f>M25*B22</f>
        <v>0</v>
      </c>
      <c r="N26" s="39"/>
      <c r="O26" s="37"/>
      <c r="P26" s="35">
        <f>P25*B22</f>
        <v>26200</v>
      </c>
      <c r="Q26" s="38">
        <f>Q25*B22</f>
        <v>23580</v>
      </c>
    </row>
    <row r="27" spans="1:17" ht="15.75" thickTop="1">
      <c r="A27" s="189" t="s">
        <v>36</v>
      </c>
      <c r="B27" s="168" t="s">
        <v>130</v>
      </c>
      <c r="C27" s="104"/>
      <c r="D27" s="107"/>
      <c r="E27" s="107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67"/>
    </row>
    <row r="28" spans="1:17" ht="15.75" thickBot="1">
      <c r="A28" s="207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47"/>
      <c r="Q28" s="157"/>
    </row>
    <row r="29" spans="1:17" ht="17.25" thickBot="1" thickTop="1">
      <c r="A29" s="89" t="s">
        <v>125</v>
      </c>
      <c r="B29" s="134">
        <v>3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135"/>
      <c r="Q29" s="38"/>
    </row>
    <row r="30" spans="1:17" ht="15.75" thickTop="1">
      <c r="A30" s="189" t="s">
        <v>35</v>
      </c>
      <c r="B30" s="103" t="s">
        <v>82</v>
      </c>
      <c r="C30" s="104"/>
      <c r="D30" s="104"/>
      <c r="E30" s="104"/>
      <c r="F30" s="104"/>
      <c r="G30" s="105"/>
      <c r="H30" s="168" t="s">
        <v>91</v>
      </c>
      <c r="I30" s="104"/>
      <c r="J30" s="104"/>
      <c r="K30" s="105"/>
      <c r="L30" s="103" t="s">
        <v>91</v>
      </c>
      <c r="M30" s="104"/>
      <c r="N30" s="104"/>
      <c r="O30" s="104"/>
      <c r="P30" s="105"/>
      <c r="Q30" s="167"/>
    </row>
    <row r="31" spans="1:17" ht="36" customHeight="1" thickBot="1">
      <c r="A31" s="207"/>
      <c r="B31" s="106"/>
      <c r="C31" s="107"/>
      <c r="D31" s="107"/>
      <c r="E31" s="107"/>
      <c r="F31" s="107"/>
      <c r="G31" s="147"/>
      <c r="H31" s="137"/>
      <c r="I31" s="138"/>
      <c r="J31" s="138"/>
      <c r="K31" s="147"/>
      <c r="L31" s="137"/>
      <c r="M31" s="138"/>
      <c r="N31" s="138"/>
      <c r="O31" s="138"/>
      <c r="P31" s="147"/>
      <c r="Q31" s="157"/>
    </row>
    <row r="32" spans="1:17" ht="17.25" thickBot="1" thickTop="1">
      <c r="A32" s="20" t="s">
        <v>10</v>
      </c>
      <c r="B32" s="289">
        <v>500</v>
      </c>
      <c r="C32" s="149"/>
      <c r="D32" s="74">
        <v>0</v>
      </c>
      <c r="E32" s="74">
        <v>0</v>
      </c>
      <c r="F32" s="83">
        <v>0</v>
      </c>
      <c r="G32" s="35">
        <v>500</v>
      </c>
      <c r="H32" s="14">
        <v>420</v>
      </c>
      <c r="I32" s="14"/>
      <c r="J32" s="14"/>
      <c r="K32" s="35">
        <v>420</v>
      </c>
      <c r="L32" s="14">
        <v>510</v>
      </c>
      <c r="M32" s="14"/>
      <c r="N32" s="39"/>
      <c r="O32" s="37"/>
      <c r="P32" s="14">
        <v>510</v>
      </c>
      <c r="Q32" s="38">
        <v>477</v>
      </c>
    </row>
    <row r="33" spans="1:17" ht="17.25" thickBot="1" thickTop="1">
      <c r="A33" s="20" t="s">
        <v>7</v>
      </c>
      <c r="B33" s="287">
        <f>B32*B29</f>
        <v>1500</v>
      </c>
      <c r="C33" s="288"/>
      <c r="D33" s="75">
        <f>D32*B29</f>
        <v>0</v>
      </c>
      <c r="E33" s="75">
        <f>E32*B29</f>
        <v>0</v>
      </c>
      <c r="F33" s="67">
        <f>F32*B29</f>
        <v>0</v>
      </c>
      <c r="G33" s="35">
        <f>G32*B29</f>
        <v>1500</v>
      </c>
      <c r="H33" s="14">
        <f>H32*B29</f>
        <v>1260</v>
      </c>
      <c r="I33" s="14">
        <f>I32*B29</f>
        <v>0</v>
      </c>
      <c r="J33" s="14">
        <f>J32*B29</f>
        <v>0</v>
      </c>
      <c r="K33" s="35">
        <f>K32*B29</f>
        <v>1260</v>
      </c>
      <c r="L33" s="14">
        <f>L32*B29</f>
        <v>1530</v>
      </c>
      <c r="M33" s="14"/>
      <c r="N33" s="39"/>
      <c r="O33" s="37"/>
      <c r="P33" s="14">
        <f>P32*B29</f>
        <v>1530</v>
      </c>
      <c r="Q33" s="38">
        <f>Q32*B29</f>
        <v>1431</v>
      </c>
    </row>
    <row r="34" spans="1:17" ht="15.75" thickTop="1">
      <c r="A34" s="189" t="s">
        <v>36</v>
      </c>
      <c r="B34" s="274" t="s">
        <v>131</v>
      </c>
      <c r="C34" s="107"/>
      <c r="D34" s="107"/>
      <c r="E34" s="107"/>
      <c r="F34" s="107"/>
      <c r="G34" s="104"/>
      <c r="H34" s="104"/>
      <c r="I34" s="104"/>
      <c r="J34" s="104"/>
      <c r="K34" s="104"/>
      <c r="L34" s="104"/>
      <c r="M34" s="104"/>
      <c r="N34" s="104"/>
      <c r="O34" s="104"/>
      <c r="P34" s="105"/>
      <c r="Q34" s="167"/>
    </row>
    <row r="35" spans="1:17" ht="15.75" thickBot="1">
      <c r="A35" s="207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47"/>
      <c r="Q35" s="157"/>
    </row>
    <row r="36" spans="1:17" ht="17.25" thickBot="1" thickTop="1">
      <c r="A36" s="89" t="s">
        <v>125</v>
      </c>
      <c r="B36" s="134">
        <v>15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135"/>
      <c r="Q36" s="38"/>
    </row>
    <row r="37" spans="1:17" ht="15.75" thickTop="1">
      <c r="A37" s="189" t="s">
        <v>35</v>
      </c>
      <c r="B37" s="103" t="s">
        <v>83</v>
      </c>
      <c r="C37" s="104"/>
      <c r="D37" s="104"/>
      <c r="E37" s="104"/>
      <c r="F37" s="104"/>
      <c r="G37" s="105"/>
      <c r="H37" s="168" t="s">
        <v>92</v>
      </c>
      <c r="I37" s="104"/>
      <c r="J37" s="104"/>
      <c r="K37" s="105"/>
      <c r="L37" s="103" t="s">
        <v>83</v>
      </c>
      <c r="M37" s="104"/>
      <c r="N37" s="104"/>
      <c r="O37" s="104"/>
      <c r="P37" s="105"/>
      <c r="Q37" s="167"/>
    </row>
    <row r="38" spans="1:17" ht="32.25" customHeight="1" thickBot="1">
      <c r="A38" s="207"/>
      <c r="B38" s="137"/>
      <c r="C38" s="138"/>
      <c r="D38" s="107"/>
      <c r="E38" s="107"/>
      <c r="F38" s="138"/>
      <c r="G38" s="147"/>
      <c r="H38" s="137"/>
      <c r="I38" s="138"/>
      <c r="J38" s="138"/>
      <c r="K38" s="147"/>
      <c r="L38" s="137"/>
      <c r="M38" s="138"/>
      <c r="N38" s="138"/>
      <c r="O38" s="138"/>
      <c r="P38" s="147"/>
      <c r="Q38" s="157"/>
    </row>
    <row r="39" spans="1:17" ht="9.75" customHeight="1" thickTop="1">
      <c r="A39" s="189" t="s">
        <v>54</v>
      </c>
      <c r="B39" s="103">
        <v>350</v>
      </c>
      <c r="C39" s="104"/>
      <c r="D39" s="78">
        <v>0</v>
      </c>
      <c r="E39" s="310">
        <v>0</v>
      </c>
      <c r="F39" s="105">
        <v>0</v>
      </c>
      <c r="G39" s="247">
        <v>350</v>
      </c>
      <c r="H39" s="115">
        <v>290</v>
      </c>
      <c r="I39" s="115"/>
      <c r="J39" s="115"/>
      <c r="K39" s="247">
        <v>290</v>
      </c>
      <c r="L39" s="115">
        <v>360</v>
      </c>
      <c r="M39" s="115"/>
      <c r="N39" s="103"/>
      <c r="O39" s="105"/>
      <c r="P39" s="115">
        <v>360</v>
      </c>
      <c r="Q39" s="167">
        <v>333</v>
      </c>
    </row>
    <row r="40" spans="1:17" ht="9" customHeight="1" thickBot="1">
      <c r="A40" s="190"/>
      <c r="B40" s="106"/>
      <c r="C40" s="107"/>
      <c r="D40" s="66"/>
      <c r="E40" s="116"/>
      <c r="F40" s="108"/>
      <c r="G40" s="248"/>
      <c r="H40" s="249"/>
      <c r="I40" s="249"/>
      <c r="J40" s="249"/>
      <c r="K40" s="248"/>
      <c r="L40" s="249"/>
      <c r="M40" s="249"/>
      <c r="N40" s="137"/>
      <c r="O40" s="147"/>
      <c r="P40" s="249"/>
      <c r="Q40" s="157"/>
    </row>
    <row r="41" spans="1:17" ht="17.25" thickBot="1" thickTop="1">
      <c r="A41" s="20" t="s">
        <v>7</v>
      </c>
      <c r="B41" s="287">
        <f>B39*B36</f>
        <v>5250</v>
      </c>
      <c r="C41" s="288"/>
      <c r="D41" s="85">
        <f>D39*B36</f>
        <v>0</v>
      </c>
      <c r="E41" s="84">
        <f>E39*B36</f>
        <v>0</v>
      </c>
      <c r="F41" s="67">
        <f>F39*B36</f>
        <v>0</v>
      </c>
      <c r="G41" s="35">
        <f>G39*B36</f>
        <v>5250</v>
      </c>
      <c r="H41" s="14">
        <f>H39*B36</f>
        <v>4350</v>
      </c>
      <c r="I41" s="14">
        <f>I39*B36</f>
        <v>0</v>
      </c>
      <c r="J41" s="14">
        <f>J39*B36</f>
        <v>0</v>
      </c>
      <c r="K41" s="14">
        <f>K39*B36</f>
        <v>4350</v>
      </c>
      <c r="L41" s="14">
        <f>L39*B36</f>
        <v>5400</v>
      </c>
      <c r="M41" s="14"/>
      <c r="N41" s="36"/>
      <c r="O41" s="58"/>
      <c r="P41" s="24">
        <f>P39*B36</f>
        <v>5400</v>
      </c>
      <c r="Q41" s="30">
        <f>Q39*B36</f>
        <v>4995</v>
      </c>
    </row>
    <row r="42" spans="1:17" ht="15.75" customHeight="1" thickTop="1">
      <c r="A42" s="189" t="s">
        <v>36</v>
      </c>
      <c r="B42" s="274" t="s">
        <v>132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8"/>
      <c r="Q42" s="124"/>
    </row>
    <row r="43" spans="1:17" ht="15.75" customHeight="1" thickBot="1">
      <c r="A43" s="190"/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47"/>
      <c r="Q43" s="157"/>
    </row>
    <row r="44" spans="1:17" ht="17.25" thickBot="1" thickTop="1">
      <c r="A44" s="89" t="s">
        <v>125</v>
      </c>
      <c r="B44" s="134">
        <v>70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135"/>
      <c r="Q44" s="38"/>
    </row>
    <row r="45" spans="1:17" ht="16.5" customHeight="1" thickTop="1">
      <c r="A45" s="189" t="s">
        <v>35</v>
      </c>
      <c r="B45" s="103" t="s">
        <v>55</v>
      </c>
      <c r="C45" s="104"/>
      <c r="D45" s="104"/>
      <c r="E45" s="104"/>
      <c r="F45" s="104"/>
      <c r="G45" s="105"/>
      <c r="H45" s="168" t="s">
        <v>93</v>
      </c>
      <c r="I45" s="292"/>
      <c r="J45" s="292"/>
      <c r="K45" s="293"/>
      <c r="L45" s="103" t="s">
        <v>55</v>
      </c>
      <c r="M45" s="336"/>
      <c r="N45" s="336"/>
      <c r="O45" s="336"/>
      <c r="P45" s="336"/>
      <c r="Q45" s="337"/>
    </row>
    <row r="46" spans="1:17" ht="21.75" customHeight="1" thickBot="1">
      <c r="A46" s="190"/>
      <c r="B46" s="290" t="s">
        <v>56</v>
      </c>
      <c r="C46" s="152"/>
      <c r="D46" s="152"/>
      <c r="E46" s="152"/>
      <c r="F46" s="152"/>
      <c r="G46" s="291"/>
      <c r="H46" s="294"/>
      <c r="I46" s="295"/>
      <c r="J46" s="295"/>
      <c r="K46" s="296"/>
      <c r="L46" s="290" t="s">
        <v>56</v>
      </c>
      <c r="M46" s="338"/>
      <c r="N46" s="338"/>
      <c r="O46" s="338"/>
      <c r="P46" s="338"/>
      <c r="Q46" s="339"/>
    </row>
    <row r="47" spans="1:17" ht="17.25" thickBot="1" thickTop="1">
      <c r="A47" s="20" t="s">
        <v>10</v>
      </c>
      <c r="B47" s="290">
        <v>350</v>
      </c>
      <c r="C47" s="291"/>
      <c r="D47" s="40"/>
      <c r="E47" s="86">
        <v>0</v>
      </c>
      <c r="F47" s="15">
        <v>0</v>
      </c>
      <c r="G47" s="35">
        <v>350</v>
      </c>
      <c r="H47" s="14">
        <v>370</v>
      </c>
      <c r="I47" s="14"/>
      <c r="J47" s="14"/>
      <c r="K47" s="35">
        <v>370</v>
      </c>
      <c r="L47" s="14">
        <v>360</v>
      </c>
      <c r="M47" s="14"/>
      <c r="N47" s="57"/>
      <c r="O47" s="14"/>
      <c r="P47" s="14">
        <v>360</v>
      </c>
      <c r="Q47" s="38">
        <v>360</v>
      </c>
    </row>
    <row r="48" spans="1:17" ht="17.25" thickBot="1" thickTop="1">
      <c r="A48" s="20" t="s">
        <v>7</v>
      </c>
      <c r="B48" s="287">
        <f>B47*B44</f>
        <v>24500</v>
      </c>
      <c r="C48" s="318"/>
      <c r="D48" s="71">
        <f>D47*B44</f>
        <v>0</v>
      </c>
      <c r="E48" s="84">
        <f>E47*B44</f>
        <v>0</v>
      </c>
      <c r="F48" s="67">
        <f>F47*B44</f>
        <v>0</v>
      </c>
      <c r="G48" s="35">
        <f>G47*B44</f>
        <v>24500</v>
      </c>
      <c r="H48" s="14">
        <f>H47*B44</f>
        <v>25900</v>
      </c>
      <c r="I48" s="14">
        <f>I47*B44</f>
        <v>0</v>
      </c>
      <c r="J48" s="14">
        <f>J47*B44</f>
        <v>0</v>
      </c>
      <c r="K48" s="35">
        <f>K47*B44</f>
        <v>25900</v>
      </c>
      <c r="L48" s="14">
        <f>L47*B44</f>
        <v>25200</v>
      </c>
      <c r="M48" s="14"/>
      <c r="N48" s="39"/>
      <c r="O48" s="37"/>
      <c r="P48" s="14">
        <f>P47*B44</f>
        <v>25200</v>
      </c>
      <c r="Q48" s="38">
        <f>Q47*B44</f>
        <v>25200</v>
      </c>
    </row>
    <row r="49" spans="1:17" ht="15.75" thickTop="1">
      <c r="A49" s="189" t="s">
        <v>36</v>
      </c>
      <c r="B49" s="274" t="s">
        <v>133</v>
      </c>
      <c r="C49" s="107"/>
      <c r="D49" s="107"/>
      <c r="E49" s="107"/>
      <c r="F49" s="107"/>
      <c r="G49" s="104"/>
      <c r="H49" s="104"/>
      <c r="I49" s="104"/>
      <c r="J49" s="104"/>
      <c r="K49" s="104"/>
      <c r="L49" s="104"/>
      <c r="M49" s="104"/>
      <c r="N49" s="104"/>
      <c r="O49" s="104"/>
      <c r="P49" s="105"/>
      <c r="Q49" s="167"/>
    </row>
    <row r="50" spans="1:17" ht="15.75" thickBot="1">
      <c r="A50" s="207"/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7"/>
      <c r="Q50" s="157"/>
    </row>
    <row r="51" spans="1:17" ht="17.25" thickBot="1" thickTop="1">
      <c r="A51" s="89" t="s">
        <v>125</v>
      </c>
      <c r="B51" s="103">
        <v>95</v>
      </c>
      <c r="C51" s="104"/>
      <c r="D51" s="104"/>
      <c r="E51" s="104"/>
      <c r="F51" s="104"/>
      <c r="G51" s="104"/>
      <c r="H51" s="275"/>
      <c r="I51" s="275"/>
      <c r="J51" s="275"/>
      <c r="K51" s="275"/>
      <c r="L51" s="275"/>
      <c r="M51" s="275"/>
      <c r="N51" s="275"/>
      <c r="O51" s="275"/>
      <c r="P51" s="135"/>
      <c r="Q51" s="38"/>
    </row>
    <row r="52" spans="1:17" ht="15.75" thickTop="1">
      <c r="A52" s="189" t="s">
        <v>35</v>
      </c>
      <c r="B52" s="289" t="s">
        <v>68</v>
      </c>
      <c r="C52" s="149"/>
      <c r="D52" s="149"/>
      <c r="E52" s="149"/>
      <c r="F52" s="149"/>
      <c r="G52" s="340"/>
      <c r="H52" s="168" t="s">
        <v>94</v>
      </c>
      <c r="I52" s="104"/>
      <c r="J52" s="104"/>
      <c r="K52" s="105"/>
      <c r="L52" s="103" t="s">
        <v>94</v>
      </c>
      <c r="M52" s="104"/>
      <c r="N52" s="104"/>
      <c r="O52" s="104"/>
      <c r="P52" s="105"/>
      <c r="Q52" s="167"/>
    </row>
    <row r="53" spans="1:17" ht="24.75" customHeight="1" thickBot="1">
      <c r="A53" s="207"/>
      <c r="B53" s="137"/>
      <c r="C53" s="138"/>
      <c r="D53" s="138"/>
      <c r="E53" s="138"/>
      <c r="F53" s="138"/>
      <c r="G53" s="147"/>
      <c r="H53" s="137"/>
      <c r="I53" s="138"/>
      <c r="J53" s="138"/>
      <c r="K53" s="147"/>
      <c r="L53" s="137"/>
      <c r="M53" s="138"/>
      <c r="N53" s="138"/>
      <c r="O53" s="138"/>
      <c r="P53" s="147"/>
      <c r="Q53" s="157"/>
    </row>
    <row r="54" spans="1:17" ht="17.25" thickBot="1" thickTop="1">
      <c r="A54" s="72" t="s">
        <v>10</v>
      </c>
      <c r="B54" s="82">
        <v>13</v>
      </c>
      <c r="C54" s="82"/>
      <c r="D54" s="82"/>
      <c r="E54" s="82">
        <v>0</v>
      </c>
      <c r="F54" s="14">
        <v>0</v>
      </c>
      <c r="G54" s="35">
        <v>13</v>
      </c>
      <c r="H54" s="14">
        <v>13</v>
      </c>
      <c r="I54" s="14"/>
      <c r="J54" s="14"/>
      <c r="K54" s="35">
        <v>13</v>
      </c>
      <c r="L54" s="14">
        <v>14</v>
      </c>
      <c r="M54" s="14"/>
      <c r="N54" s="39"/>
      <c r="O54" s="37"/>
      <c r="P54" s="14">
        <v>14</v>
      </c>
      <c r="Q54" s="38">
        <v>13</v>
      </c>
    </row>
    <row r="55" spans="1:17" ht="17.25" thickBot="1" thickTop="1">
      <c r="A55" s="72" t="s">
        <v>7</v>
      </c>
      <c r="B55" s="82">
        <f>B54*B51</f>
        <v>1235</v>
      </c>
      <c r="C55" s="82"/>
      <c r="D55" s="82">
        <f>D54*B51</f>
        <v>0</v>
      </c>
      <c r="E55" s="82">
        <f>E54*B51</f>
        <v>0</v>
      </c>
      <c r="F55" s="14">
        <f>F54*B51</f>
        <v>0</v>
      </c>
      <c r="G55" s="35">
        <f>G54*B51</f>
        <v>1235</v>
      </c>
      <c r="H55" s="14">
        <f>H54*B51</f>
        <v>1235</v>
      </c>
      <c r="I55" s="14">
        <f>I54*B51</f>
        <v>0</v>
      </c>
      <c r="J55" s="14">
        <f>J54*B51</f>
        <v>0</v>
      </c>
      <c r="K55" s="35">
        <f>K54*B51</f>
        <v>1235</v>
      </c>
      <c r="L55" s="14">
        <f>L54*B51</f>
        <v>1330</v>
      </c>
      <c r="M55" s="14"/>
      <c r="N55" s="39"/>
      <c r="O55" s="37"/>
      <c r="P55" s="14">
        <f>P54*B51</f>
        <v>1330</v>
      </c>
      <c r="Q55" s="38">
        <f>Q54*B51</f>
        <v>1235</v>
      </c>
    </row>
    <row r="56" spans="1:17" ht="15.75" customHeight="1" thickTop="1">
      <c r="A56" s="189" t="s">
        <v>36</v>
      </c>
      <c r="B56" s="168" t="s">
        <v>111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3"/>
      <c r="Q56" s="167"/>
    </row>
    <row r="57" spans="1:17" ht="54" customHeight="1" thickBot="1">
      <c r="A57" s="207"/>
      <c r="B57" s="294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6"/>
      <c r="Q57" s="157"/>
    </row>
    <row r="58" spans="1:17" ht="17.25" thickBot="1" thickTop="1">
      <c r="A58" s="89" t="s">
        <v>125</v>
      </c>
      <c r="B58" s="103">
        <v>90</v>
      </c>
      <c r="C58" s="104"/>
      <c r="D58" s="104"/>
      <c r="E58" s="104"/>
      <c r="F58" s="104"/>
      <c r="G58" s="104"/>
      <c r="H58" s="275"/>
      <c r="I58" s="275"/>
      <c r="J58" s="275"/>
      <c r="K58" s="275"/>
      <c r="L58" s="275"/>
      <c r="M58" s="275"/>
      <c r="N58" s="275"/>
      <c r="O58" s="275"/>
      <c r="P58" s="135"/>
      <c r="Q58" s="38"/>
    </row>
    <row r="59" spans="1:17" ht="15.75" customHeight="1" thickTop="1">
      <c r="A59" s="189" t="s">
        <v>35</v>
      </c>
      <c r="B59" s="276" t="s">
        <v>95</v>
      </c>
      <c r="C59" s="277"/>
      <c r="D59" s="277"/>
      <c r="E59" s="277"/>
      <c r="F59" s="277"/>
      <c r="G59" s="278"/>
      <c r="H59" s="168" t="s">
        <v>96</v>
      </c>
      <c r="I59" s="104"/>
      <c r="J59" s="104"/>
      <c r="K59" s="105"/>
      <c r="L59" s="103" t="s">
        <v>95</v>
      </c>
      <c r="M59" s="104"/>
      <c r="N59" s="104"/>
      <c r="O59" s="104"/>
      <c r="P59" s="105"/>
      <c r="Q59" s="167"/>
    </row>
    <row r="60" spans="1:17" ht="24.75" customHeight="1" thickBot="1">
      <c r="A60" s="207"/>
      <c r="B60" s="279"/>
      <c r="C60" s="280"/>
      <c r="D60" s="280"/>
      <c r="E60" s="280"/>
      <c r="F60" s="280"/>
      <c r="G60" s="281"/>
      <c r="H60" s="137"/>
      <c r="I60" s="138"/>
      <c r="J60" s="138"/>
      <c r="K60" s="147"/>
      <c r="L60" s="137"/>
      <c r="M60" s="138"/>
      <c r="N60" s="138"/>
      <c r="O60" s="138"/>
      <c r="P60" s="147"/>
      <c r="Q60" s="157"/>
    </row>
    <row r="61" spans="1:17" ht="17.25" thickBot="1" thickTop="1">
      <c r="A61" s="72" t="s">
        <v>10</v>
      </c>
      <c r="B61" s="82">
        <v>60</v>
      </c>
      <c r="C61" s="82"/>
      <c r="D61" s="82"/>
      <c r="E61" s="82">
        <v>0</v>
      </c>
      <c r="F61" s="14">
        <v>0</v>
      </c>
      <c r="G61" s="35">
        <v>60</v>
      </c>
      <c r="H61" s="14">
        <v>40</v>
      </c>
      <c r="I61" s="14"/>
      <c r="J61" s="14"/>
      <c r="K61" s="35">
        <v>40</v>
      </c>
      <c r="L61" s="14">
        <v>65</v>
      </c>
      <c r="M61" s="14"/>
      <c r="N61" s="39"/>
      <c r="O61" s="37"/>
      <c r="P61" s="14">
        <v>65</v>
      </c>
      <c r="Q61" s="38">
        <v>55</v>
      </c>
    </row>
    <row r="62" spans="1:17" ht="17.25" thickBot="1" thickTop="1">
      <c r="A62" s="72" t="s">
        <v>7</v>
      </c>
      <c r="B62" s="82">
        <f>B61*B58</f>
        <v>5400</v>
      </c>
      <c r="C62" s="82"/>
      <c r="D62" s="82">
        <f>D61*B58</f>
        <v>0</v>
      </c>
      <c r="E62" s="82">
        <f>E61*B58</f>
        <v>0</v>
      </c>
      <c r="F62" s="14">
        <f>F61*B58</f>
        <v>0</v>
      </c>
      <c r="G62" s="35">
        <f>G61*B58</f>
        <v>5400</v>
      </c>
      <c r="H62" s="14">
        <f>H61*B58</f>
        <v>3600</v>
      </c>
      <c r="I62" s="14">
        <f>I61*B58</f>
        <v>0</v>
      </c>
      <c r="J62" s="14">
        <f>J61*B58</f>
        <v>0</v>
      </c>
      <c r="K62" s="35">
        <f>K61*B58</f>
        <v>3600</v>
      </c>
      <c r="L62" s="14">
        <f>L61*B58</f>
        <v>5850</v>
      </c>
      <c r="M62" s="14"/>
      <c r="N62" s="39"/>
      <c r="O62" s="37"/>
      <c r="P62" s="14">
        <f>P61*B58</f>
        <v>5850</v>
      </c>
      <c r="Q62" s="38">
        <f>Q61*B58</f>
        <v>4950</v>
      </c>
    </row>
    <row r="63" spans="1:17" ht="15.75" thickTop="1">
      <c r="A63" s="189" t="s">
        <v>36</v>
      </c>
      <c r="B63" s="274" t="s">
        <v>112</v>
      </c>
      <c r="C63" s="107"/>
      <c r="D63" s="107"/>
      <c r="E63" s="107"/>
      <c r="F63" s="107"/>
      <c r="G63" s="104"/>
      <c r="H63" s="104"/>
      <c r="I63" s="104"/>
      <c r="J63" s="104"/>
      <c r="K63" s="104"/>
      <c r="L63" s="104"/>
      <c r="M63" s="104"/>
      <c r="N63" s="104"/>
      <c r="O63" s="104"/>
      <c r="P63" s="105"/>
      <c r="Q63" s="167"/>
    </row>
    <row r="64" spans="1:17" ht="39.75" customHeight="1" thickBot="1">
      <c r="A64" s="207"/>
      <c r="B64" s="137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47"/>
      <c r="Q64" s="157"/>
    </row>
    <row r="65" spans="1:17" ht="17.25" thickBot="1" thickTop="1">
      <c r="A65" s="89" t="s">
        <v>125</v>
      </c>
      <c r="B65" s="103">
        <v>150</v>
      </c>
      <c r="C65" s="104"/>
      <c r="D65" s="104"/>
      <c r="E65" s="104"/>
      <c r="F65" s="104"/>
      <c r="G65" s="104"/>
      <c r="H65" s="275"/>
      <c r="I65" s="275"/>
      <c r="J65" s="275"/>
      <c r="K65" s="275"/>
      <c r="L65" s="275"/>
      <c r="M65" s="275"/>
      <c r="N65" s="275"/>
      <c r="O65" s="275"/>
      <c r="P65" s="135"/>
      <c r="Q65" s="38"/>
    </row>
    <row r="66" spans="1:17" ht="15.75" customHeight="1" thickTop="1">
      <c r="A66" s="189" t="s">
        <v>35</v>
      </c>
      <c r="B66" s="276" t="s">
        <v>95</v>
      </c>
      <c r="C66" s="277"/>
      <c r="D66" s="277"/>
      <c r="E66" s="277"/>
      <c r="F66" s="277"/>
      <c r="G66" s="278"/>
      <c r="H66" s="168" t="s">
        <v>97</v>
      </c>
      <c r="I66" s="104"/>
      <c r="J66" s="104"/>
      <c r="K66" s="105"/>
      <c r="L66" s="103" t="s">
        <v>96</v>
      </c>
      <c r="M66" s="104"/>
      <c r="N66" s="104"/>
      <c r="O66" s="104"/>
      <c r="P66" s="105"/>
      <c r="Q66" s="167"/>
    </row>
    <row r="67" spans="1:17" ht="24.75" customHeight="1" thickBot="1">
      <c r="A67" s="207"/>
      <c r="B67" s="279"/>
      <c r="C67" s="280"/>
      <c r="D67" s="280"/>
      <c r="E67" s="280"/>
      <c r="F67" s="280"/>
      <c r="G67" s="281"/>
      <c r="H67" s="137"/>
      <c r="I67" s="138"/>
      <c r="J67" s="138"/>
      <c r="K67" s="147"/>
      <c r="L67" s="137"/>
      <c r="M67" s="138"/>
      <c r="N67" s="138"/>
      <c r="O67" s="138"/>
      <c r="P67" s="147"/>
      <c r="Q67" s="157"/>
    </row>
    <row r="68" spans="1:17" ht="17.25" thickBot="1" thickTop="1">
      <c r="A68" s="72" t="s">
        <v>10</v>
      </c>
      <c r="B68" s="82">
        <v>50</v>
      </c>
      <c r="C68" s="82"/>
      <c r="D68" s="82"/>
      <c r="E68" s="82">
        <v>0</v>
      </c>
      <c r="F68" s="14">
        <v>0</v>
      </c>
      <c r="G68" s="35">
        <v>50</v>
      </c>
      <c r="H68" s="14">
        <v>35</v>
      </c>
      <c r="I68" s="14"/>
      <c r="J68" s="14"/>
      <c r="K68" s="35">
        <v>35</v>
      </c>
      <c r="L68" s="14">
        <v>55</v>
      </c>
      <c r="M68" s="14"/>
      <c r="N68" s="39"/>
      <c r="O68" s="37"/>
      <c r="P68" s="14">
        <v>55</v>
      </c>
      <c r="Q68" s="38">
        <v>47</v>
      </c>
    </row>
    <row r="69" spans="1:17" ht="17.25" thickBot="1" thickTop="1">
      <c r="A69" s="72" t="s">
        <v>7</v>
      </c>
      <c r="B69" s="82">
        <f>B68*B65</f>
        <v>7500</v>
      </c>
      <c r="C69" s="82"/>
      <c r="D69" s="82">
        <f>D68*B65</f>
        <v>0</v>
      </c>
      <c r="E69" s="82">
        <f>E68*B65</f>
        <v>0</v>
      </c>
      <c r="F69" s="14">
        <f>F68*B65</f>
        <v>0</v>
      </c>
      <c r="G69" s="35">
        <f>G68*B65</f>
        <v>7500</v>
      </c>
      <c r="H69" s="14">
        <f>H68*B65</f>
        <v>5250</v>
      </c>
      <c r="I69" s="14">
        <f>I68*B65</f>
        <v>0</v>
      </c>
      <c r="J69" s="14">
        <f>J68*B65</f>
        <v>0</v>
      </c>
      <c r="K69" s="35">
        <f>K68*B65</f>
        <v>5250</v>
      </c>
      <c r="L69" s="14">
        <f>L68*B65</f>
        <v>8250</v>
      </c>
      <c r="M69" s="14"/>
      <c r="N69" s="39"/>
      <c r="O69" s="37"/>
      <c r="P69" s="14">
        <f>P68*B65</f>
        <v>8250</v>
      </c>
      <c r="Q69" s="38">
        <f>Q68*B65</f>
        <v>7050</v>
      </c>
    </row>
    <row r="70" spans="1:17" ht="15.75" thickTop="1">
      <c r="A70" s="189" t="s">
        <v>36</v>
      </c>
      <c r="B70" s="274" t="s">
        <v>113</v>
      </c>
      <c r="C70" s="107"/>
      <c r="D70" s="107"/>
      <c r="E70" s="107"/>
      <c r="F70" s="107"/>
      <c r="G70" s="104"/>
      <c r="H70" s="104"/>
      <c r="I70" s="104"/>
      <c r="J70" s="104"/>
      <c r="K70" s="104"/>
      <c r="L70" s="104"/>
      <c r="M70" s="104"/>
      <c r="N70" s="104"/>
      <c r="O70" s="104"/>
      <c r="P70" s="105"/>
      <c r="Q70" s="167"/>
    </row>
    <row r="71" spans="1:17" ht="38.25" customHeight="1" thickBot="1">
      <c r="A71" s="207"/>
      <c r="B71" s="137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47"/>
      <c r="Q71" s="157"/>
    </row>
    <row r="72" spans="1:17" ht="17.25" thickBot="1" thickTop="1">
      <c r="A72" s="89" t="s">
        <v>125</v>
      </c>
      <c r="B72" s="103">
        <v>55</v>
      </c>
      <c r="C72" s="104"/>
      <c r="D72" s="104"/>
      <c r="E72" s="104"/>
      <c r="F72" s="104"/>
      <c r="G72" s="104"/>
      <c r="H72" s="275"/>
      <c r="I72" s="275"/>
      <c r="J72" s="275"/>
      <c r="K72" s="275"/>
      <c r="L72" s="275"/>
      <c r="M72" s="275"/>
      <c r="N72" s="275"/>
      <c r="O72" s="275"/>
      <c r="P72" s="135"/>
      <c r="Q72" s="38"/>
    </row>
    <row r="73" spans="1:17" ht="15.75" customHeight="1" thickTop="1">
      <c r="A73" s="189" t="s">
        <v>35</v>
      </c>
      <c r="B73" s="276" t="s">
        <v>95</v>
      </c>
      <c r="C73" s="277"/>
      <c r="D73" s="277"/>
      <c r="E73" s="277"/>
      <c r="F73" s="277"/>
      <c r="G73" s="278"/>
      <c r="H73" s="168" t="s">
        <v>98</v>
      </c>
      <c r="I73" s="104"/>
      <c r="J73" s="104"/>
      <c r="K73" s="105"/>
      <c r="L73" s="103" t="s">
        <v>97</v>
      </c>
      <c r="M73" s="104"/>
      <c r="N73" s="104"/>
      <c r="O73" s="104"/>
      <c r="P73" s="105"/>
      <c r="Q73" s="167"/>
    </row>
    <row r="74" spans="1:17" ht="24.75" customHeight="1" thickBot="1">
      <c r="A74" s="207"/>
      <c r="B74" s="279"/>
      <c r="C74" s="280"/>
      <c r="D74" s="280"/>
      <c r="E74" s="280"/>
      <c r="F74" s="280"/>
      <c r="G74" s="281"/>
      <c r="H74" s="137"/>
      <c r="I74" s="138"/>
      <c r="J74" s="138"/>
      <c r="K74" s="147"/>
      <c r="L74" s="137"/>
      <c r="M74" s="138"/>
      <c r="N74" s="138"/>
      <c r="O74" s="138"/>
      <c r="P74" s="147"/>
      <c r="Q74" s="157"/>
    </row>
    <row r="75" spans="1:17" ht="17.25" thickBot="1" thickTop="1">
      <c r="A75" s="72" t="s">
        <v>10</v>
      </c>
      <c r="B75" s="82">
        <v>40</v>
      </c>
      <c r="C75" s="82"/>
      <c r="D75" s="82"/>
      <c r="E75" s="82">
        <v>0</v>
      </c>
      <c r="F75" s="14">
        <v>0</v>
      </c>
      <c r="G75" s="35">
        <v>40</v>
      </c>
      <c r="H75" s="14">
        <v>46</v>
      </c>
      <c r="I75" s="14"/>
      <c r="J75" s="14"/>
      <c r="K75" s="35">
        <v>46</v>
      </c>
      <c r="L75" s="14">
        <v>45</v>
      </c>
      <c r="M75" s="14"/>
      <c r="N75" s="39"/>
      <c r="O75" s="37"/>
      <c r="P75" s="14">
        <v>45</v>
      </c>
      <c r="Q75" s="38">
        <v>44</v>
      </c>
    </row>
    <row r="76" spans="1:17" ht="17.25" thickBot="1" thickTop="1">
      <c r="A76" s="72" t="s">
        <v>7</v>
      </c>
      <c r="B76" s="82">
        <f>B75*B72</f>
        <v>2200</v>
      </c>
      <c r="C76" s="82"/>
      <c r="D76" s="82">
        <f>D75*B72</f>
        <v>0</v>
      </c>
      <c r="E76" s="82">
        <f>E75*B72</f>
        <v>0</v>
      </c>
      <c r="F76" s="14">
        <f>F75*B72</f>
        <v>0</v>
      </c>
      <c r="G76" s="35">
        <f>G75*B72</f>
        <v>2200</v>
      </c>
      <c r="H76" s="14">
        <f>H75*B72</f>
        <v>2530</v>
      </c>
      <c r="I76" s="14">
        <f>I75*B72</f>
        <v>0</v>
      </c>
      <c r="J76" s="14">
        <f>J75*B72</f>
        <v>0</v>
      </c>
      <c r="K76" s="35">
        <f>K75*B72</f>
        <v>2530</v>
      </c>
      <c r="L76" s="14">
        <f>L75*B72</f>
        <v>2475</v>
      </c>
      <c r="M76" s="14"/>
      <c r="N76" s="39"/>
      <c r="O76" s="37"/>
      <c r="P76" s="14">
        <f>P75*B72</f>
        <v>2475</v>
      </c>
      <c r="Q76" s="38">
        <f>Q75*B72</f>
        <v>2420</v>
      </c>
    </row>
    <row r="77" spans="1:17" ht="15.75" thickTop="1">
      <c r="A77" s="189" t="s">
        <v>36</v>
      </c>
      <c r="B77" s="274" t="s">
        <v>114</v>
      </c>
      <c r="C77" s="107"/>
      <c r="D77" s="107"/>
      <c r="E77" s="107"/>
      <c r="F77" s="107"/>
      <c r="G77" s="104"/>
      <c r="H77" s="104"/>
      <c r="I77" s="104"/>
      <c r="J77" s="104"/>
      <c r="K77" s="104"/>
      <c r="L77" s="104"/>
      <c r="M77" s="104"/>
      <c r="N77" s="104"/>
      <c r="O77" s="104"/>
      <c r="P77" s="105"/>
      <c r="Q77" s="167"/>
    </row>
    <row r="78" spans="1:17" ht="40.5" customHeight="1" thickBot="1">
      <c r="A78" s="207"/>
      <c r="B78" s="137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47"/>
      <c r="Q78" s="157"/>
    </row>
    <row r="79" spans="1:17" ht="17.25" thickBot="1" thickTop="1">
      <c r="A79" s="89" t="s">
        <v>125</v>
      </c>
      <c r="B79" s="103">
        <v>25</v>
      </c>
      <c r="C79" s="104"/>
      <c r="D79" s="104"/>
      <c r="E79" s="104"/>
      <c r="F79" s="104"/>
      <c r="G79" s="104"/>
      <c r="H79" s="275"/>
      <c r="I79" s="275"/>
      <c r="J79" s="275"/>
      <c r="K79" s="275"/>
      <c r="L79" s="275"/>
      <c r="M79" s="275"/>
      <c r="N79" s="275"/>
      <c r="O79" s="275"/>
      <c r="P79" s="135"/>
      <c r="Q79" s="38"/>
    </row>
    <row r="80" spans="1:17" ht="15.75" customHeight="1" thickTop="1">
      <c r="A80" s="189" t="s">
        <v>35</v>
      </c>
      <c r="B80" s="276" t="s">
        <v>95</v>
      </c>
      <c r="C80" s="277"/>
      <c r="D80" s="277"/>
      <c r="E80" s="277"/>
      <c r="F80" s="277"/>
      <c r="G80" s="278"/>
      <c r="H80" s="168" t="s">
        <v>99</v>
      </c>
      <c r="I80" s="104"/>
      <c r="J80" s="104"/>
      <c r="K80" s="105"/>
      <c r="L80" s="103" t="s">
        <v>99</v>
      </c>
      <c r="M80" s="104"/>
      <c r="N80" s="104"/>
      <c r="O80" s="104"/>
      <c r="P80" s="105"/>
      <c r="Q80" s="167"/>
    </row>
    <row r="81" spans="1:17" ht="24.75" customHeight="1" thickBot="1">
      <c r="A81" s="207"/>
      <c r="B81" s="279"/>
      <c r="C81" s="280"/>
      <c r="D81" s="280"/>
      <c r="E81" s="280"/>
      <c r="F81" s="280"/>
      <c r="G81" s="281"/>
      <c r="H81" s="137"/>
      <c r="I81" s="138"/>
      <c r="J81" s="138"/>
      <c r="K81" s="147"/>
      <c r="L81" s="137"/>
      <c r="M81" s="138"/>
      <c r="N81" s="138"/>
      <c r="O81" s="138"/>
      <c r="P81" s="147"/>
      <c r="Q81" s="157"/>
    </row>
    <row r="82" spans="1:17" ht="17.25" thickBot="1" thickTop="1">
      <c r="A82" s="72" t="s">
        <v>10</v>
      </c>
      <c r="B82" s="82">
        <v>35</v>
      </c>
      <c r="C82" s="82"/>
      <c r="D82" s="82"/>
      <c r="E82" s="82">
        <v>0</v>
      </c>
      <c r="F82" s="14">
        <v>0</v>
      </c>
      <c r="G82" s="35">
        <v>35</v>
      </c>
      <c r="H82" s="14">
        <v>30</v>
      </c>
      <c r="I82" s="14"/>
      <c r="J82" s="14"/>
      <c r="K82" s="35">
        <v>30</v>
      </c>
      <c r="L82" s="14">
        <v>40</v>
      </c>
      <c r="M82" s="14"/>
      <c r="N82" s="39"/>
      <c r="O82" s="37"/>
      <c r="P82" s="14">
        <v>40</v>
      </c>
      <c r="Q82" s="38">
        <v>35</v>
      </c>
    </row>
    <row r="83" spans="1:17" ht="17.25" thickBot="1" thickTop="1">
      <c r="A83" s="72" t="s">
        <v>7</v>
      </c>
      <c r="B83" s="82">
        <f>B82*B79</f>
        <v>875</v>
      </c>
      <c r="C83" s="82"/>
      <c r="D83" s="82">
        <f>D82*B79</f>
        <v>0</v>
      </c>
      <c r="E83" s="82">
        <f>E82*B79</f>
        <v>0</v>
      </c>
      <c r="F83" s="14">
        <f>F82*B79</f>
        <v>0</v>
      </c>
      <c r="G83" s="35">
        <f>G82*B79</f>
        <v>875</v>
      </c>
      <c r="H83" s="14">
        <f>H82*B79</f>
        <v>750</v>
      </c>
      <c r="I83" s="14">
        <f>I82*B79</f>
        <v>0</v>
      </c>
      <c r="J83" s="14">
        <f>J82*B79</f>
        <v>0</v>
      </c>
      <c r="K83" s="35">
        <f>K82*B79</f>
        <v>750</v>
      </c>
      <c r="L83" s="14">
        <f>L82*B79</f>
        <v>1000</v>
      </c>
      <c r="M83" s="14"/>
      <c r="N83" s="39"/>
      <c r="O83" s="37"/>
      <c r="P83" s="14">
        <f>P82*B79</f>
        <v>1000</v>
      </c>
      <c r="Q83" s="38">
        <f>Q82*B79</f>
        <v>875</v>
      </c>
    </row>
    <row r="84" spans="1:17" ht="15.75" thickTop="1">
      <c r="A84" s="189" t="s">
        <v>36</v>
      </c>
      <c r="B84" s="274" t="s">
        <v>115</v>
      </c>
      <c r="C84" s="107"/>
      <c r="D84" s="107"/>
      <c r="E84" s="107"/>
      <c r="F84" s="107"/>
      <c r="G84" s="104"/>
      <c r="H84" s="104"/>
      <c r="I84" s="104"/>
      <c r="J84" s="104"/>
      <c r="K84" s="104"/>
      <c r="L84" s="104"/>
      <c r="M84" s="104"/>
      <c r="N84" s="104"/>
      <c r="O84" s="104"/>
      <c r="P84" s="105"/>
      <c r="Q84" s="167"/>
    </row>
    <row r="85" spans="1:17" ht="35.25" customHeight="1" thickBot="1">
      <c r="A85" s="207"/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47"/>
      <c r="Q85" s="157"/>
    </row>
    <row r="86" spans="1:17" ht="17.25" thickBot="1" thickTop="1">
      <c r="A86" s="89" t="s">
        <v>125</v>
      </c>
      <c r="B86" s="103">
        <v>60</v>
      </c>
      <c r="C86" s="104"/>
      <c r="D86" s="104"/>
      <c r="E86" s="104"/>
      <c r="F86" s="104"/>
      <c r="G86" s="104"/>
      <c r="H86" s="275"/>
      <c r="I86" s="275"/>
      <c r="J86" s="275"/>
      <c r="K86" s="275"/>
      <c r="L86" s="275"/>
      <c r="M86" s="275"/>
      <c r="N86" s="275"/>
      <c r="O86" s="275"/>
      <c r="P86" s="135"/>
      <c r="Q86" s="38"/>
    </row>
    <row r="87" spans="1:17" ht="15.75" customHeight="1" thickTop="1">
      <c r="A87" s="189" t="s">
        <v>35</v>
      </c>
      <c r="B87" s="276" t="s">
        <v>95</v>
      </c>
      <c r="C87" s="277"/>
      <c r="D87" s="277"/>
      <c r="E87" s="277"/>
      <c r="F87" s="277"/>
      <c r="G87" s="278"/>
      <c r="H87" s="168" t="s">
        <v>100</v>
      </c>
      <c r="I87" s="104"/>
      <c r="J87" s="104"/>
      <c r="K87" s="105"/>
      <c r="L87" s="103" t="s">
        <v>97</v>
      </c>
      <c r="M87" s="104"/>
      <c r="N87" s="104"/>
      <c r="O87" s="104"/>
      <c r="P87" s="105"/>
      <c r="Q87" s="167"/>
    </row>
    <row r="88" spans="1:17" ht="24.75" customHeight="1" thickBot="1">
      <c r="A88" s="207"/>
      <c r="B88" s="279"/>
      <c r="C88" s="280"/>
      <c r="D88" s="280"/>
      <c r="E88" s="280"/>
      <c r="F88" s="280"/>
      <c r="G88" s="281"/>
      <c r="H88" s="137"/>
      <c r="I88" s="138"/>
      <c r="J88" s="138"/>
      <c r="K88" s="147"/>
      <c r="L88" s="137"/>
      <c r="M88" s="138"/>
      <c r="N88" s="138"/>
      <c r="O88" s="138"/>
      <c r="P88" s="147"/>
      <c r="Q88" s="157"/>
    </row>
    <row r="89" spans="1:17" ht="17.25" thickBot="1" thickTop="1">
      <c r="A89" s="72" t="s">
        <v>10</v>
      </c>
      <c r="B89" s="82">
        <v>40</v>
      </c>
      <c r="C89" s="82"/>
      <c r="D89" s="82"/>
      <c r="E89" s="82">
        <v>0</v>
      </c>
      <c r="F89" s="14">
        <v>0</v>
      </c>
      <c r="G89" s="35">
        <v>40</v>
      </c>
      <c r="H89" s="14">
        <v>35</v>
      </c>
      <c r="I89" s="14"/>
      <c r="J89" s="14"/>
      <c r="K89" s="35">
        <v>35</v>
      </c>
      <c r="L89" s="14">
        <v>50</v>
      </c>
      <c r="M89" s="14"/>
      <c r="N89" s="39"/>
      <c r="O89" s="37"/>
      <c r="P89" s="14">
        <v>50</v>
      </c>
      <c r="Q89" s="38">
        <v>42</v>
      </c>
    </row>
    <row r="90" spans="1:17" ht="17.25" thickBot="1" thickTop="1">
      <c r="A90" s="72" t="s">
        <v>7</v>
      </c>
      <c r="B90" s="82">
        <f>B89*B86</f>
        <v>2400</v>
      </c>
      <c r="C90" s="82"/>
      <c r="D90" s="82">
        <f>D89*B86</f>
        <v>0</v>
      </c>
      <c r="E90" s="82">
        <f>E89*B86</f>
        <v>0</v>
      </c>
      <c r="F90" s="14">
        <f>F89*B86</f>
        <v>0</v>
      </c>
      <c r="G90" s="35">
        <f>G89*B86</f>
        <v>2400</v>
      </c>
      <c r="H90" s="14">
        <f>H89*B86</f>
        <v>2100</v>
      </c>
      <c r="I90" s="14">
        <f>I89*B86</f>
        <v>0</v>
      </c>
      <c r="J90" s="14">
        <f>J89*B86</f>
        <v>0</v>
      </c>
      <c r="K90" s="35">
        <f>K89*B86</f>
        <v>2100</v>
      </c>
      <c r="L90" s="14">
        <f>L89*B86</f>
        <v>3000</v>
      </c>
      <c r="M90" s="14"/>
      <c r="N90" s="39"/>
      <c r="O90" s="37"/>
      <c r="P90" s="14">
        <f>P89*B86</f>
        <v>3000</v>
      </c>
      <c r="Q90" s="38">
        <f>Q89*B86</f>
        <v>2520</v>
      </c>
    </row>
    <row r="91" spans="1:17" ht="15.75" thickTop="1">
      <c r="A91" s="189" t="s">
        <v>36</v>
      </c>
      <c r="B91" s="274" t="s">
        <v>116</v>
      </c>
      <c r="C91" s="107"/>
      <c r="D91" s="107"/>
      <c r="E91" s="107"/>
      <c r="F91" s="107"/>
      <c r="G91" s="104"/>
      <c r="H91" s="104"/>
      <c r="I91" s="104"/>
      <c r="J91" s="104"/>
      <c r="K91" s="104"/>
      <c r="L91" s="104"/>
      <c r="M91" s="104"/>
      <c r="N91" s="104"/>
      <c r="O91" s="104"/>
      <c r="P91" s="105"/>
      <c r="Q91" s="167"/>
    </row>
    <row r="92" spans="1:17" ht="33.75" customHeight="1" thickBot="1">
      <c r="A92" s="207"/>
      <c r="B92" s="137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47"/>
      <c r="Q92" s="157"/>
    </row>
    <row r="93" spans="1:17" ht="17.25" thickBot="1" thickTop="1">
      <c r="A93" s="89" t="s">
        <v>125</v>
      </c>
      <c r="B93" s="103">
        <v>15</v>
      </c>
      <c r="C93" s="104"/>
      <c r="D93" s="104"/>
      <c r="E93" s="104"/>
      <c r="F93" s="104"/>
      <c r="G93" s="104"/>
      <c r="H93" s="275"/>
      <c r="I93" s="275"/>
      <c r="J93" s="275"/>
      <c r="K93" s="275"/>
      <c r="L93" s="275"/>
      <c r="M93" s="275"/>
      <c r="N93" s="275"/>
      <c r="O93" s="275"/>
      <c r="P93" s="135"/>
      <c r="Q93" s="38"/>
    </row>
    <row r="94" spans="1:17" ht="15.75" customHeight="1" thickTop="1">
      <c r="A94" s="189" t="s">
        <v>35</v>
      </c>
      <c r="B94" s="276" t="s">
        <v>95</v>
      </c>
      <c r="C94" s="277"/>
      <c r="D94" s="277"/>
      <c r="E94" s="277"/>
      <c r="F94" s="277"/>
      <c r="G94" s="278"/>
      <c r="H94" s="168" t="s">
        <v>99</v>
      </c>
      <c r="I94" s="104"/>
      <c r="J94" s="104"/>
      <c r="K94" s="105"/>
      <c r="L94" s="103" t="s">
        <v>100</v>
      </c>
      <c r="M94" s="104"/>
      <c r="N94" s="104"/>
      <c r="O94" s="104"/>
      <c r="P94" s="105"/>
      <c r="Q94" s="167"/>
    </row>
    <row r="95" spans="1:17" ht="24.75" customHeight="1" thickBot="1">
      <c r="A95" s="207"/>
      <c r="B95" s="279"/>
      <c r="C95" s="280"/>
      <c r="D95" s="280"/>
      <c r="E95" s="280"/>
      <c r="F95" s="280"/>
      <c r="G95" s="281"/>
      <c r="H95" s="137"/>
      <c r="I95" s="138"/>
      <c r="J95" s="138"/>
      <c r="K95" s="147"/>
      <c r="L95" s="137"/>
      <c r="M95" s="138"/>
      <c r="N95" s="138"/>
      <c r="O95" s="138"/>
      <c r="P95" s="147"/>
      <c r="Q95" s="157"/>
    </row>
    <row r="96" spans="1:17" ht="17.25" thickBot="1" thickTop="1">
      <c r="A96" s="72" t="s">
        <v>10</v>
      </c>
      <c r="B96" s="82">
        <v>40</v>
      </c>
      <c r="C96" s="82"/>
      <c r="D96" s="82"/>
      <c r="E96" s="82">
        <v>0</v>
      </c>
      <c r="F96" s="14">
        <v>0</v>
      </c>
      <c r="G96" s="35">
        <v>40</v>
      </c>
      <c r="H96" s="14">
        <v>30</v>
      </c>
      <c r="I96" s="14"/>
      <c r="J96" s="14"/>
      <c r="K96" s="35">
        <v>30</v>
      </c>
      <c r="L96" s="14">
        <v>45</v>
      </c>
      <c r="M96" s="14"/>
      <c r="N96" s="39"/>
      <c r="O96" s="37"/>
      <c r="P96" s="14">
        <v>45</v>
      </c>
      <c r="Q96" s="38">
        <v>38</v>
      </c>
    </row>
    <row r="97" spans="1:17" ht="17.25" thickBot="1" thickTop="1">
      <c r="A97" s="72" t="s">
        <v>7</v>
      </c>
      <c r="B97" s="82">
        <f>B96*B93</f>
        <v>600</v>
      </c>
      <c r="C97" s="82"/>
      <c r="D97" s="82">
        <f>D96*B93</f>
        <v>0</v>
      </c>
      <c r="E97" s="82">
        <f>E96*B93</f>
        <v>0</v>
      </c>
      <c r="F97" s="14">
        <f>F96*B93</f>
        <v>0</v>
      </c>
      <c r="G97" s="35">
        <f>G96*B93</f>
        <v>600</v>
      </c>
      <c r="H97" s="14">
        <f>H96*B93</f>
        <v>450</v>
      </c>
      <c r="I97" s="14">
        <f>I96*B93</f>
        <v>0</v>
      </c>
      <c r="J97" s="14">
        <f>J96*B93</f>
        <v>0</v>
      </c>
      <c r="K97" s="35">
        <f>K96*B93</f>
        <v>450</v>
      </c>
      <c r="L97" s="14">
        <f>L96*B93</f>
        <v>675</v>
      </c>
      <c r="M97" s="14"/>
      <c r="N97" s="39"/>
      <c r="O97" s="37"/>
      <c r="P97" s="14">
        <f>P96*B93</f>
        <v>675</v>
      </c>
      <c r="Q97" s="38">
        <f>Q96*B93</f>
        <v>570</v>
      </c>
    </row>
    <row r="98" spans="1:17" ht="15.75" thickTop="1">
      <c r="A98" s="189" t="s">
        <v>36</v>
      </c>
      <c r="B98" s="274" t="s">
        <v>117</v>
      </c>
      <c r="C98" s="107"/>
      <c r="D98" s="107"/>
      <c r="E98" s="107"/>
      <c r="F98" s="107"/>
      <c r="G98" s="104"/>
      <c r="H98" s="104"/>
      <c r="I98" s="104"/>
      <c r="J98" s="104"/>
      <c r="K98" s="104"/>
      <c r="L98" s="104"/>
      <c r="M98" s="104"/>
      <c r="N98" s="104"/>
      <c r="O98" s="104"/>
      <c r="P98" s="105"/>
      <c r="Q98" s="167"/>
    </row>
    <row r="99" spans="1:17" ht="36" customHeight="1" thickBot="1">
      <c r="A99" s="207"/>
      <c r="B99" s="137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47"/>
      <c r="Q99" s="157"/>
    </row>
    <row r="100" spans="1:17" ht="17.25" thickBot="1" thickTop="1">
      <c r="A100" s="89" t="s">
        <v>125</v>
      </c>
      <c r="B100" s="103">
        <v>40</v>
      </c>
      <c r="C100" s="104"/>
      <c r="D100" s="104"/>
      <c r="E100" s="104"/>
      <c r="F100" s="104"/>
      <c r="G100" s="104"/>
      <c r="H100" s="275"/>
      <c r="I100" s="275"/>
      <c r="J100" s="275"/>
      <c r="K100" s="275"/>
      <c r="L100" s="275"/>
      <c r="M100" s="275"/>
      <c r="N100" s="275"/>
      <c r="O100" s="275"/>
      <c r="P100" s="135"/>
      <c r="Q100" s="38"/>
    </row>
    <row r="101" spans="1:17" ht="15.75" customHeight="1" thickTop="1">
      <c r="A101" s="189" t="s">
        <v>35</v>
      </c>
      <c r="B101" s="276" t="s">
        <v>95</v>
      </c>
      <c r="C101" s="277"/>
      <c r="D101" s="277"/>
      <c r="E101" s="277"/>
      <c r="F101" s="277"/>
      <c r="G101" s="278"/>
      <c r="H101" s="168" t="s">
        <v>101</v>
      </c>
      <c r="I101" s="104"/>
      <c r="J101" s="104"/>
      <c r="K101" s="105"/>
      <c r="L101" s="103" t="s">
        <v>96</v>
      </c>
      <c r="M101" s="104"/>
      <c r="N101" s="104"/>
      <c r="O101" s="104"/>
      <c r="P101" s="105"/>
      <c r="Q101" s="167"/>
    </row>
    <row r="102" spans="1:17" ht="24.75" customHeight="1" thickBot="1">
      <c r="A102" s="207"/>
      <c r="B102" s="279"/>
      <c r="C102" s="280"/>
      <c r="D102" s="280"/>
      <c r="E102" s="280"/>
      <c r="F102" s="280"/>
      <c r="G102" s="281"/>
      <c r="H102" s="137"/>
      <c r="I102" s="138"/>
      <c r="J102" s="138"/>
      <c r="K102" s="147"/>
      <c r="L102" s="137"/>
      <c r="M102" s="138"/>
      <c r="N102" s="138"/>
      <c r="O102" s="138"/>
      <c r="P102" s="147"/>
      <c r="Q102" s="157"/>
    </row>
    <row r="103" spans="1:17" ht="17.25" thickBot="1" thickTop="1">
      <c r="A103" s="72" t="s">
        <v>10</v>
      </c>
      <c r="B103" s="82">
        <v>35</v>
      </c>
      <c r="C103" s="82"/>
      <c r="D103" s="82"/>
      <c r="E103" s="82">
        <v>0</v>
      </c>
      <c r="F103" s="14">
        <v>0</v>
      </c>
      <c r="G103" s="35">
        <v>35</v>
      </c>
      <c r="H103" s="14">
        <v>30</v>
      </c>
      <c r="I103" s="14"/>
      <c r="J103" s="14"/>
      <c r="K103" s="35">
        <v>30</v>
      </c>
      <c r="L103" s="14">
        <v>40</v>
      </c>
      <c r="M103" s="14"/>
      <c r="N103" s="39"/>
      <c r="O103" s="37"/>
      <c r="P103" s="14">
        <v>40</v>
      </c>
      <c r="Q103" s="38">
        <v>35</v>
      </c>
    </row>
    <row r="104" spans="1:17" ht="17.25" thickBot="1" thickTop="1">
      <c r="A104" s="72" t="s">
        <v>7</v>
      </c>
      <c r="B104" s="82">
        <f>B103*B100</f>
        <v>1400</v>
      </c>
      <c r="C104" s="82"/>
      <c r="D104" s="82">
        <f>D103*B100</f>
        <v>0</v>
      </c>
      <c r="E104" s="82">
        <f>E103*B100</f>
        <v>0</v>
      </c>
      <c r="F104" s="14">
        <f>F103*B100</f>
        <v>0</v>
      </c>
      <c r="G104" s="35">
        <f>G103*B100</f>
        <v>1400</v>
      </c>
      <c r="H104" s="14">
        <f>H103*B100</f>
        <v>1200</v>
      </c>
      <c r="I104" s="14">
        <f>I103*B100</f>
        <v>0</v>
      </c>
      <c r="J104" s="14">
        <f>J103*B100</f>
        <v>0</v>
      </c>
      <c r="K104" s="35">
        <f>K103*B100</f>
        <v>1200</v>
      </c>
      <c r="L104" s="14">
        <f>L103*B100</f>
        <v>1600</v>
      </c>
      <c r="M104" s="14"/>
      <c r="N104" s="39"/>
      <c r="O104" s="37"/>
      <c r="P104" s="14">
        <f>P103*B100</f>
        <v>1600</v>
      </c>
      <c r="Q104" s="38">
        <f>Q103*B100</f>
        <v>1400</v>
      </c>
    </row>
    <row r="105" spans="1:17" ht="15.75" thickTop="1">
      <c r="A105" s="189" t="s">
        <v>36</v>
      </c>
      <c r="B105" s="274" t="s">
        <v>118</v>
      </c>
      <c r="C105" s="107"/>
      <c r="D105" s="107"/>
      <c r="E105" s="107"/>
      <c r="F105" s="107"/>
      <c r="G105" s="104"/>
      <c r="H105" s="104"/>
      <c r="I105" s="104"/>
      <c r="J105" s="104"/>
      <c r="K105" s="104"/>
      <c r="L105" s="104"/>
      <c r="M105" s="104"/>
      <c r="N105" s="104"/>
      <c r="O105" s="104"/>
      <c r="P105" s="105"/>
      <c r="Q105" s="167"/>
    </row>
    <row r="106" spans="1:17" ht="36" customHeight="1" thickBot="1">
      <c r="A106" s="207"/>
      <c r="B106" s="137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47"/>
      <c r="Q106" s="157"/>
    </row>
    <row r="107" spans="1:17" ht="17.25" thickBot="1" thickTop="1">
      <c r="A107" s="89" t="s">
        <v>125</v>
      </c>
      <c r="B107" s="103">
        <v>30</v>
      </c>
      <c r="C107" s="104"/>
      <c r="D107" s="104"/>
      <c r="E107" s="104"/>
      <c r="F107" s="104"/>
      <c r="G107" s="104"/>
      <c r="H107" s="275"/>
      <c r="I107" s="275"/>
      <c r="J107" s="275"/>
      <c r="K107" s="275"/>
      <c r="L107" s="275"/>
      <c r="M107" s="275"/>
      <c r="N107" s="275"/>
      <c r="O107" s="275"/>
      <c r="P107" s="135"/>
      <c r="Q107" s="38"/>
    </row>
    <row r="108" spans="1:17" ht="15.75" customHeight="1" thickTop="1">
      <c r="A108" s="189" t="s">
        <v>35</v>
      </c>
      <c r="B108" s="276" t="s">
        <v>95</v>
      </c>
      <c r="C108" s="277"/>
      <c r="D108" s="277"/>
      <c r="E108" s="277"/>
      <c r="F108" s="277"/>
      <c r="G108" s="278"/>
      <c r="H108" s="168" t="s">
        <v>96</v>
      </c>
      <c r="I108" s="104"/>
      <c r="J108" s="104"/>
      <c r="K108" s="105"/>
      <c r="L108" s="103" t="s">
        <v>95</v>
      </c>
      <c r="M108" s="104"/>
      <c r="N108" s="104"/>
      <c r="O108" s="104"/>
      <c r="P108" s="105"/>
      <c r="Q108" s="167"/>
    </row>
    <row r="109" spans="1:17" ht="24.75" customHeight="1" thickBot="1">
      <c r="A109" s="207"/>
      <c r="B109" s="279"/>
      <c r="C109" s="280"/>
      <c r="D109" s="280"/>
      <c r="E109" s="280"/>
      <c r="F109" s="280"/>
      <c r="G109" s="281"/>
      <c r="H109" s="137"/>
      <c r="I109" s="138"/>
      <c r="J109" s="138"/>
      <c r="K109" s="147"/>
      <c r="L109" s="137"/>
      <c r="M109" s="138"/>
      <c r="N109" s="138"/>
      <c r="O109" s="138"/>
      <c r="P109" s="147"/>
      <c r="Q109" s="157"/>
    </row>
    <row r="110" spans="1:17" ht="17.25" thickBot="1" thickTop="1">
      <c r="A110" s="72" t="s">
        <v>10</v>
      </c>
      <c r="B110" s="82">
        <v>40</v>
      </c>
      <c r="C110" s="82"/>
      <c r="D110" s="82"/>
      <c r="E110" s="82">
        <v>0</v>
      </c>
      <c r="F110" s="14">
        <v>0</v>
      </c>
      <c r="G110" s="35">
        <v>40</v>
      </c>
      <c r="H110" s="14">
        <v>32</v>
      </c>
      <c r="I110" s="14"/>
      <c r="J110" s="14"/>
      <c r="K110" s="35">
        <v>32</v>
      </c>
      <c r="L110" s="14">
        <v>45</v>
      </c>
      <c r="M110" s="14"/>
      <c r="N110" s="39"/>
      <c r="O110" s="37"/>
      <c r="P110" s="14">
        <v>45</v>
      </c>
      <c r="Q110" s="38">
        <v>40</v>
      </c>
    </row>
    <row r="111" spans="1:17" ht="17.25" thickBot="1" thickTop="1">
      <c r="A111" s="72" t="s">
        <v>7</v>
      </c>
      <c r="B111" s="82">
        <f>B110*B107</f>
        <v>1200</v>
      </c>
      <c r="C111" s="82"/>
      <c r="D111" s="82">
        <f>D110*B107</f>
        <v>0</v>
      </c>
      <c r="E111" s="82">
        <f>E110*B107</f>
        <v>0</v>
      </c>
      <c r="F111" s="14">
        <f>F110*B107</f>
        <v>0</v>
      </c>
      <c r="G111" s="35">
        <f>G110*B107</f>
        <v>1200</v>
      </c>
      <c r="H111" s="14">
        <f>H110*B107</f>
        <v>960</v>
      </c>
      <c r="I111" s="14">
        <f>I110*B107</f>
        <v>0</v>
      </c>
      <c r="J111" s="14">
        <f>J110*B107</f>
        <v>0</v>
      </c>
      <c r="K111" s="35">
        <f>K110*B107</f>
        <v>960</v>
      </c>
      <c r="L111" s="14">
        <f>L110*B107</f>
        <v>1350</v>
      </c>
      <c r="M111" s="14"/>
      <c r="N111" s="39"/>
      <c r="O111" s="37"/>
      <c r="P111" s="14">
        <f>P110*B107</f>
        <v>1350</v>
      </c>
      <c r="Q111" s="38">
        <f>Q110*B107</f>
        <v>1200</v>
      </c>
    </row>
    <row r="112" spans="1:17" ht="15.75" thickTop="1">
      <c r="A112" s="189" t="s">
        <v>36</v>
      </c>
      <c r="B112" s="274" t="s">
        <v>119</v>
      </c>
      <c r="C112" s="107"/>
      <c r="D112" s="107"/>
      <c r="E112" s="107"/>
      <c r="F112" s="107"/>
      <c r="G112" s="104"/>
      <c r="H112" s="104"/>
      <c r="I112" s="104"/>
      <c r="J112" s="104"/>
      <c r="K112" s="104"/>
      <c r="L112" s="104"/>
      <c r="M112" s="104"/>
      <c r="N112" s="104"/>
      <c r="O112" s="104"/>
      <c r="P112" s="105"/>
      <c r="Q112" s="167"/>
    </row>
    <row r="113" spans="1:17" ht="36.75" customHeight="1" thickBot="1">
      <c r="A113" s="207"/>
      <c r="B113" s="137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47"/>
      <c r="Q113" s="157"/>
    </row>
    <row r="114" spans="1:17" ht="17.25" thickBot="1" thickTop="1">
      <c r="A114" s="89" t="s">
        <v>125</v>
      </c>
      <c r="B114" s="103">
        <v>40</v>
      </c>
      <c r="C114" s="104"/>
      <c r="D114" s="104"/>
      <c r="E114" s="104"/>
      <c r="F114" s="104"/>
      <c r="G114" s="104"/>
      <c r="H114" s="275"/>
      <c r="I114" s="275"/>
      <c r="J114" s="275"/>
      <c r="K114" s="275"/>
      <c r="L114" s="275"/>
      <c r="M114" s="275"/>
      <c r="N114" s="275"/>
      <c r="O114" s="275"/>
      <c r="P114" s="135"/>
      <c r="Q114" s="38"/>
    </row>
    <row r="115" spans="1:17" ht="15.75" customHeight="1" thickTop="1">
      <c r="A115" s="189" t="s">
        <v>35</v>
      </c>
      <c r="B115" s="276" t="s">
        <v>95</v>
      </c>
      <c r="C115" s="277"/>
      <c r="D115" s="277"/>
      <c r="E115" s="277"/>
      <c r="F115" s="277"/>
      <c r="G115" s="278"/>
      <c r="H115" s="168" t="s">
        <v>96</v>
      </c>
      <c r="I115" s="104"/>
      <c r="J115" s="104"/>
      <c r="K115" s="105"/>
      <c r="L115" s="103" t="s">
        <v>96</v>
      </c>
      <c r="M115" s="104"/>
      <c r="N115" s="104"/>
      <c r="O115" s="104"/>
      <c r="P115" s="105"/>
      <c r="Q115" s="167"/>
    </row>
    <row r="116" spans="1:17" ht="24.75" customHeight="1" thickBot="1">
      <c r="A116" s="207"/>
      <c r="B116" s="279"/>
      <c r="C116" s="280"/>
      <c r="D116" s="280"/>
      <c r="E116" s="280"/>
      <c r="F116" s="280"/>
      <c r="G116" s="281"/>
      <c r="H116" s="137"/>
      <c r="I116" s="138"/>
      <c r="J116" s="138"/>
      <c r="K116" s="147"/>
      <c r="L116" s="137"/>
      <c r="M116" s="138"/>
      <c r="N116" s="138"/>
      <c r="O116" s="138"/>
      <c r="P116" s="147"/>
      <c r="Q116" s="157"/>
    </row>
    <row r="117" spans="1:17" ht="17.25" thickBot="1" thickTop="1">
      <c r="A117" s="72" t="s">
        <v>10</v>
      </c>
      <c r="B117" s="82">
        <v>35</v>
      </c>
      <c r="C117" s="82"/>
      <c r="D117" s="82"/>
      <c r="E117" s="82">
        <v>0</v>
      </c>
      <c r="F117" s="14">
        <v>0</v>
      </c>
      <c r="G117" s="35">
        <v>35</v>
      </c>
      <c r="H117" s="14">
        <v>30</v>
      </c>
      <c r="I117" s="14"/>
      <c r="J117" s="14"/>
      <c r="K117" s="35">
        <v>30</v>
      </c>
      <c r="L117" s="14">
        <v>40</v>
      </c>
      <c r="M117" s="14"/>
      <c r="N117" s="39"/>
      <c r="O117" s="37"/>
      <c r="P117" s="14">
        <v>40</v>
      </c>
      <c r="Q117" s="38">
        <v>35</v>
      </c>
    </row>
    <row r="118" spans="1:17" ht="17.25" thickBot="1" thickTop="1">
      <c r="A118" s="72" t="s">
        <v>7</v>
      </c>
      <c r="B118" s="82">
        <f>B117*B114</f>
        <v>1400</v>
      </c>
      <c r="C118" s="82"/>
      <c r="D118" s="82">
        <f>D117*B114</f>
        <v>0</v>
      </c>
      <c r="E118" s="82">
        <f>E117*B114</f>
        <v>0</v>
      </c>
      <c r="F118" s="14">
        <f>F117*B114</f>
        <v>0</v>
      </c>
      <c r="G118" s="35">
        <f>G117*B114</f>
        <v>1400</v>
      </c>
      <c r="H118" s="14">
        <f>H117*B114</f>
        <v>1200</v>
      </c>
      <c r="I118" s="14">
        <f>I117*B114</f>
        <v>0</v>
      </c>
      <c r="J118" s="14">
        <f>J117*B114</f>
        <v>0</v>
      </c>
      <c r="K118" s="35">
        <f>K117*B114</f>
        <v>1200</v>
      </c>
      <c r="L118" s="14">
        <f>L117*B114</f>
        <v>1600</v>
      </c>
      <c r="M118" s="14"/>
      <c r="N118" s="39"/>
      <c r="O118" s="37"/>
      <c r="P118" s="14">
        <f>P117*B114</f>
        <v>1600</v>
      </c>
      <c r="Q118" s="38">
        <f>Q117*B114</f>
        <v>1400</v>
      </c>
    </row>
    <row r="119" spans="1:17" ht="15.75" thickTop="1">
      <c r="A119" s="189" t="s">
        <v>36</v>
      </c>
      <c r="B119" s="274" t="s">
        <v>120</v>
      </c>
      <c r="C119" s="107"/>
      <c r="D119" s="107"/>
      <c r="E119" s="107"/>
      <c r="F119" s="107"/>
      <c r="G119" s="104"/>
      <c r="H119" s="104"/>
      <c r="I119" s="104"/>
      <c r="J119" s="104"/>
      <c r="K119" s="104"/>
      <c r="L119" s="104"/>
      <c r="M119" s="104"/>
      <c r="N119" s="104"/>
      <c r="O119" s="104"/>
      <c r="P119" s="105"/>
      <c r="Q119" s="167"/>
    </row>
    <row r="120" spans="1:17" ht="33" customHeight="1" thickBot="1">
      <c r="A120" s="207"/>
      <c r="B120" s="137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47"/>
      <c r="Q120" s="157"/>
    </row>
    <row r="121" spans="1:17" ht="17.25" thickBot="1" thickTop="1">
      <c r="A121" s="89" t="s">
        <v>125</v>
      </c>
      <c r="B121" s="103">
        <v>150</v>
      </c>
      <c r="C121" s="104"/>
      <c r="D121" s="104"/>
      <c r="E121" s="104"/>
      <c r="F121" s="104"/>
      <c r="G121" s="104"/>
      <c r="H121" s="275"/>
      <c r="I121" s="275"/>
      <c r="J121" s="275"/>
      <c r="K121" s="275"/>
      <c r="L121" s="275"/>
      <c r="M121" s="275"/>
      <c r="N121" s="275"/>
      <c r="O121" s="275"/>
      <c r="P121" s="135"/>
      <c r="Q121" s="38"/>
    </row>
    <row r="122" spans="1:17" ht="15.75" customHeight="1" thickTop="1">
      <c r="A122" s="189" t="s">
        <v>35</v>
      </c>
      <c r="B122" s="276" t="s">
        <v>95</v>
      </c>
      <c r="C122" s="277"/>
      <c r="D122" s="277"/>
      <c r="E122" s="277"/>
      <c r="F122" s="277"/>
      <c r="G122" s="278"/>
      <c r="H122" s="168" t="s">
        <v>102</v>
      </c>
      <c r="I122" s="104"/>
      <c r="J122" s="104"/>
      <c r="K122" s="105"/>
      <c r="L122" s="103" t="s">
        <v>102</v>
      </c>
      <c r="M122" s="104"/>
      <c r="N122" s="104"/>
      <c r="O122" s="104"/>
      <c r="P122" s="105"/>
      <c r="Q122" s="167"/>
    </row>
    <row r="123" spans="1:17" ht="24.75" customHeight="1" thickBot="1">
      <c r="A123" s="207"/>
      <c r="B123" s="279"/>
      <c r="C123" s="280"/>
      <c r="D123" s="280"/>
      <c r="E123" s="280"/>
      <c r="F123" s="280"/>
      <c r="G123" s="281"/>
      <c r="H123" s="137"/>
      <c r="I123" s="138"/>
      <c r="J123" s="138"/>
      <c r="K123" s="147"/>
      <c r="L123" s="137"/>
      <c r="M123" s="138"/>
      <c r="N123" s="138"/>
      <c r="O123" s="138"/>
      <c r="P123" s="147"/>
      <c r="Q123" s="157"/>
    </row>
    <row r="124" spans="1:17" ht="17.25" thickBot="1" thickTop="1">
      <c r="A124" s="72" t="s">
        <v>10</v>
      </c>
      <c r="B124" s="82">
        <v>45</v>
      </c>
      <c r="C124" s="82"/>
      <c r="D124" s="82"/>
      <c r="E124" s="82">
        <v>0</v>
      </c>
      <c r="F124" s="14">
        <v>0</v>
      </c>
      <c r="G124" s="35">
        <v>45</v>
      </c>
      <c r="H124" s="14">
        <v>35</v>
      </c>
      <c r="I124" s="14"/>
      <c r="J124" s="14"/>
      <c r="K124" s="35">
        <v>35</v>
      </c>
      <c r="L124" s="14">
        <v>50</v>
      </c>
      <c r="M124" s="14"/>
      <c r="N124" s="39"/>
      <c r="O124" s="37"/>
      <c r="P124" s="14">
        <v>50</v>
      </c>
      <c r="Q124" s="38">
        <v>43</v>
      </c>
    </row>
    <row r="125" spans="1:17" ht="17.25" thickBot="1" thickTop="1">
      <c r="A125" s="72" t="s">
        <v>7</v>
      </c>
      <c r="B125" s="82">
        <f>B124*B121</f>
        <v>6750</v>
      </c>
      <c r="C125" s="82"/>
      <c r="D125" s="82">
        <f>D124*B121</f>
        <v>0</v>
      </c>
      <c r="E125" s="82">
        <f>E124*B121</f>
        <v>0</v>
      </c>
      <c r="F125" s="14">
        <f>F124*B121</f>
        <v>0</v>
      </c>
      <c r="G125" s="35">
        <f>G124*B121</f>
        <v>6750</v>
      </c>
      <c r="H125" s="14">
        <f>H124*B121</f>
        <v>5250</v>
      </c>
      <c r="I125" s="14">
        <f>I124*B121</f>
        <v>0</v>
      </c>
      <c r="J125" s="14">
        <f>J124*B121</f>
        <v>0</v>
      </c>
      <c r="K125" s="35">
        <f>K124*B121</f>
        <v>5250</v>
      </c>
      <c r="L125" s="14">
        <f>L124*B121</f>
        <v>7500</v>
      </c>
      <c r="M125" s="14"/>
      <c r="N125" s="39"/>
      <c r="O125" s="37"/>
      <c r="P125" s="14">
        <f>P124*B121</f>
        <v>7500</v>
      </c>
      <c r="Q125" s="38">
        <f>Q124*B121</f>
        <v>6450</v>
      </c>
    </row>
    <row r="126" spans="1:17" ht="15.75" thickTop="1">
      <c r="A126" s="189" t="s">
        <v>36</v>
      </c>
      <c r="B126" s="274" t="s">
        <v>121</v>
      </c>
      <c r="C126" s="107"/>
      <c r="D126" s="107"/>
      <c r="E126" s="107"/>
      <c r="F126" s="107"/>
      <c r="G126" s="104"/>
      <c r="H126" s="104"/>
      <c r="I126" s="104"/>
      <c r="J126" s="104"/>
      <c r="K126" s="104"/>
      <c r="L126" s="104"/>
      <c r="M126" s="104"/>
      <c r="N126" s="104"/>
      <c r="O126" s="104"/>
      <c r="P126" s="105"/>
      <c r="Q126" s="167"/>
    </row>
    <row r="127" spans="1:17" ht="34.5" customHeight="1" thickBot="1">
      <c r="A127" s="207"/>
      <c r="B127" s="137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47"/>
      <c r="Q127" s="157"/>
    </row>
    <row r="128" spans="1:17" ht="17.25" thickBot="1" thickTop="1">
      <c r="A128" s="89" t="s">
        <v>125</v>
      </c>
      <c r="B128" s="103">
        <v>250</v>
      </c>
      <c r="C128" s="104"/>
      <c r="D128" s="104"/>
      <c r="E128" s="104"/>
      <c r="F128" s="104"/>
      <c r="G128" s="104"/>
      <c r="H128" s="275"/>
      <c r="I128" s="275"/>
      <c r="J128" s="275"/>
      <c r="K128" s="275"/>
      <c r="L128" s="275"/>
      <c r="M128" s="275"/>
      <c r="N128" s="275"/>
      <c r="O128" s="275"/>
      <c r="P128" s="135"/>
      <c r="Q128" s="38"/>
    </row>
    <row r="129" spans="1:17" ht="15.75" customHeight="1" thickTop="1">
      <c r="A129" s="189" t="s">
        <v>35</v>
      </c>
      <c r="B129" s="276" t="s">
        <v>95</v>
      </c>
      <c r="C129" s="277"/>
      <c r="D129" s="277"/>
      <c r="E129" s="277"/>
      <c r="F129" s="277"/>
      <c r="G129" s="278"/>
      <c r="H129" s="168" t="s">
        <v>103</v>
      </c>
      <c r="I129" s="104"/>
      <c r="J129" s="104"/>
      <c r="K129" s="105"/>
      <c r="L129" s="103" t="s">
        <v>103</v>
      </c>
      <c r="M129" s="104"/>
      <c r="N129" s="104"/>
      <c r="O129" s="104"/>
      <c r="P129" s="105"/>
      <c r="Q129" s="167"/>
    </row>
    <row r="130" spans="1:17" ht="24.75" customHeight="1" thickBot="1">
      <c r="A130" s="207"/>
      <c r="B130" s="279"/>
      <c r="C130" s="280"/>
      <c r="D130" s="280"/>
      <c r="E130" s="280"/>
      <c r="F130" s="280"/>
      <c r="G130" s="281"/>
      <c r="H130" s="137"/>
      <c r="I130" s="138"/>
      <c r="J130" s="138"/>
      <c r="K130" s="147"/>
      <c r="L130" s="137"/>
      <c r="M130" s="138"/>
      <c r="N130" s="138"/>
      <c r="O130" s="138"/>
      <c r="P130" s="147"/>
      <c r="Q130" s="157"/>
    </row>
    <row r="131" spans="1:17" ht="17.25" thickBot="1" thickTop="1">
      <c r="A131" s="72" t="s">
        <v>10</v>
      </c>
      <c r="B131" s="82">
        <v>30</v>
      </c>
      <c r="C131" s="82"/>
      <c r="D131" s="82"/>
      <c r="E131" s="82">
        <v>0</v>
      </c>
      <c r="F131" s="14">
        <v>0</v>
      </c>
      <c r="G131" s="35">
        <v>30</v>
      </c>
      <c r="H131" s="14">
        <v>26</v>
      </c>
      <c r="I131" s="14"/>
      <c r="J131" s="14"/>
      <c r="K131" s="35">
        <v>26</v>
      </c>
      <c r="L131" s="14">
        <v>35</v>
      </c>
      <c r="M131" s="14"/>
      <c r="N131" s="39"/>
      <c r="O131" s="37"/>
      <c r="P131" s="14">
        <v>35</v>
      </c>
      <c r="Q131" s="38">
        <v>30</v>
      </c>
    </row>
    <row r="132" spans="1:17" ht="17.25" thickBot="1" thickTop="1">
      <c r="A132" s="72" t="s">
        <v>7</v>
      </c>
      <c r="B132" s="82">
        <f>B131*B128</f>
        <v>7500</v>
      </c>
      <c r="C132" s="82"/>
      <c r="D132" s="82">
        <f>D131*B128</f>
        <v>0</v>
      </c>
      <c r="E132" s="82">
        <f>E131*B128</f>
        <v>0</v>
      </c>
      <c r="F132" s="14">
        <f>F131*B128</f>
        <v>0</v>
      </c>
      <c r="G132" s="35">
        <f>G131*B128</f>
        <v>7500</v>
      </c>
      <c r="H132" s="14">
        <f>H131*B128</f>
        <v>6500</v>
      </c>
      <c r="I132" s="14">
        <f>I131*B128</f>
        <v>0</v>
      </c>
      <c r="J132" s="14">
        <f>J131*B128</f>
        <v>0</v>
      </c>
      <c r="K132" s="35">
        <f>K131*B128</f>
        <v>6500</v>
      </c>
      <c r="L132" s="14">
        <f>L131*B128</f>
        <v>8750</v>
      </c>
      <c r="M132" s="14"/>
      <c r="N132" s="39"/>
      <c r="O132" s="37"/>
      <c r="P132" s="14">
        <f>P131*B128</f>
        <v>8750</v>
      </c>
      <c r="Q132" s="38">
        <f>Q131*B128</f>
        <v>7500</v>
      </c>
    </row>
    <row r="133" spans="1:17" ht="15.75" thickTop="1">
      <c r="A133" s="189" t="s">
        <v>36</v>
      </c>
      <c r="B133" s="274" t="s">
        <v>122</v>
      </c>
      <c r="C133" s="107"/>
      <c r="D133" s="107"/>
      <c r="E133" s="107"/>
      <c r="F133" s="107"/>
      <c r="G133" s="104"/>
      <c r="H133" s="104"/>
      <c r="I133" s="104"/>
      <c r="J133" s="104"/>
      <c r="K133" s="104"/>
      <c r="L133" s="104"/>
      <c r="M133" s="104"/>
      <c r="N133" s="104"/>
      <c r="O133" s="104"/>
      <c r="P133" s="105"/>
      <c r="Q133" s="167"/>
    </row>
    <row r="134" spans="1:17" ht="47.25" customHeight="1" thickBot="1">
      <c r="A134" s="207"/>
      <c r="B134" s="137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47"/>
      <c r="Q134" s="157"/>
    </row>
    <row r="135" spans="1:17" ht="17.25" thickBot="1" thickTop="1">
      <c r="A135" s="89" t="s">
        <v>125</v>
      </c>
      <c r="B135" s="103">
        <v>500</v>
      </c>
      <c r="C135" s="104"/>
      <c r="D135" s="104"/>
      <c r="E135" s="104"/>
      <c r="F135" s="104"/>
      <c r="G135" s="104"/>
      <c r="H135" s="275"/>
      <c r="I135" s="275"/>
      <c r="J135" s="275"/>
      <c r="K135" s="275"/>
      <c r="L135" s="275"/>
      <c r="M135" s="275"/>
      <c r="N135" s="275"/>
      <c r="O135" s="275"/>
      <c r="P135" s="135"/>
      <c r="Q135" s="38"/>
    </row>
    <row r="136" spans="1:17" ht="15.75" customHeight="1" thickTop="1">
      <c r="A136" s="189" t="s">
        <v>35</v>
      </c>
      <c r="B136" s="276" t="s">
        <v>95</v>
      </c>
      <c r="C136" s="277"/>
      <c r="D136" s="277"/>
      <c r="E136" s="277"/>
      <c r="F136" s="277"/>
      <c r="G136" s="278"/>
      <c r="H136" s="168" t="s">
        <v>104</v>
      </c>
      <c r="I136" s="104"/>
      <c r="J136" s="104"/>
      <c r="K136" s="105"/>
      <c r="L136" s="103" t="s">
        <v>104</v>
      </c>
      <c r="M136" s="104"/>
      <c r="N136" s="104"/>
      <c r="O136" s="104"/>
      <c r="P136" s="105"/>
      <c r="Q136" s="167"/>
    </row>
    <row r="137" spans="1:17" ht="24.75" customHeight="1" thickBot="1">
      <c r="A137" s="207"/>
      <c r="B137" s="279"/>
      <c r="C137" s="280"/>
      <c r="D137" s="280"/>
      <c r="E137" s="280"/>
      <c r="F137" s="280"/>
      <c r="G137" s="281"/>
      <c r="H137" s="137"/>
      <c r="I137" s="138"/>
      <c r="J137" s="138"/>
      <c r="K137" s="147"/>
      <c r="L137" s="137"/>
      <c r="M137" s="138"/>
      <c r="N137" s="138"/>
      <c r="O137" s="138"/>
      <c r="P137" s="147"/>
      <c r="Q137" s="157"/>
    </row>
    <row r="138" spans="1:17" ht="17.25" thickBot="1" thickTop="1">
      <c r="A138" s="72" t="s">
        <v>10</v>
      </c>
      <c r="B138" s="82">
        <v>42</v>
      </c>
      <c r="C138" s="82"/>
      <c r="D138" s="82"/>
      <c r="E138" s="82">
        <v>0</v>
      </c>
      <c r="F138" s="14">
        <v>0</v>
      </c>
      <c r="G138" s="35">
        <v>42</v>
      </c>
      <c r="H138" s="14">
        <v>38</v>
      </c>
      <c r="I138" s="14"/>
      <c r="J138" s="14"/>
      <c r="K138" s="35">
        <v>38</v>
      </c>
      <c r="L138" s="14">
        <v>45</v>
      </c>
      <c r="M138" s="14"/>
      <c r="N138" s="39"/>
      <c r="O138" s="37"/>
      <c r="P138" s="14">
        <v>45</v>
      </c>
      <c r="Q138" s="38">
        <v>42</v>
      </c>
    </row>
    <row r="139" spans="1:17" ht="17.25" thickBot="1" thickTop="1">
      <c r="A139" s="72" t="s">
        <v>7</v>
      </c>
      <c r="B139" s="82">
        <f>B138*B135</f>
        <v>21000</v>
      </c>
      <c r="C139" s="82"/>
      <c r="D139" s="82">
        <f>D138*B135</f>
        <v>0</v>
      </c>
      <c r="E139" s="82">
        <f>E138*B135</f>
        <v>0</v>
      </c>
      <c r="F139" s="14">
        <f>F138*B135</f>
        <v>0</v>
      </c>
      <c r="G139" s="35">
        <f>G138*B135</f>
        <v>21000</v>
      </c>
      <c r="H139" s="14">
        <f>H138*B135</f>
        <v>19000</v>
      </c>
      <c r="I139" s="14">
        <f>I138*B135</f>
        <v>0</v>
      </c>
      <c r="J139" s="14">
        <f>J138*B135</f>
        <v>0</v>
      </c>
      <c r="K139" s="35">
        <f>K138*B135</f>
        <v>19000</v>
      </c>
      <c r="L139" s="14">
        <f>L138*B135</f>
        <v>22500</v>
      </c>
      <c r="M139" s="14"/>
      <c r="N139" s="39"/>
      <c r="O139" s="37"/>
      <c r="P139" s="14">
        <f>P138*B135</f>
        <v>22500</v>
      </c>
      <c r="Q139" s="38">
        <f>Q138*B135</f>
        <v>21000</v>
      </c>
    </row>
    <row r="140" spans="1:17" ht="15.75" thickTop="1">
      <c r="A140" s="189" t="s">
        <v>36</v>
      </c>
      <c r="B140" s="274" t="s">
        <v>123</v>
      </c>
      <c r="C140" s="107"/>
      <c r="D140" s="107"/>
      <c r="E140" s="107"/>
      <c r="F140" s="107"/>
      <c r="G140" s="104"/>
      <c r="H140" s="104"/>
      <c r="I140" s="104"/>
      <c r="J140" s="104"/>
      <c r="K140" s="104"/>
      <c r="L140" s="104"/>
      <c r="M140" s="104"/>
      <c r="N140" s="104"/>
      <c r="O140" s="104"/>
      <c r="P140" s="105"/>
      <c r="Q140" s="167"/>
    </row>
    <row r="141" spans="1:17" ht="36.75" customHeight="1" thickBot="1">
      <c r="A141" s="207"/>
      <c r="B141" s="137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47"/>
      <c r="Q141" s="157"/>
    </row>
    <row r="142" spans="1:17" ht="17.25" thickBot="1" thickTop="1">
      <c r="A142" s="89" t="s">
        <v>125</v>
      </c>
      <c r="B142" s="103">
        <v>40</v>
      </c>
      <c r="C142" s="104"/>
      <c r="D142" s="104"/>
      <c r="E142" s="104"/>
      <c r="F142" s="104"/>
      <c r="G142" s="104"/>
      <c r="H142" s="275"/>
      <c r="I142" s="275"/>
      <c r="J142" s="275"/>
      <c r="K142" s="275"/>
      <c r="L142" s="275"/>
      <c r="M142" s="275"/>
      <c r="N142" s="275"/>
      <c r="O142" s="275"/>
      <c r="P142" s="135"/>
      <c r="Q142" s="38"/>
    </row>
    <row r="143" spans="1:17" ht="15.75" customHeight="1" thickTop="1">
      <c r="A143" s="189" t="s">
        <v>35</v>
      </c>
      <c r="B143" s="276" t="s">
        <v>95</v>
      </c>
      <c r="C143" s="277"/>
      <c r="D143" s="277"/>
      <c r="E143" s="277"/>
      <c r="F143" s="277"/>
      <c r="G143" s="278"/>
      <c r="H143" s="168" t="s">
        <v>103</v>
      </c>
      <c r="I143" s="104"/>
      <c r="J143" s="104"/>
      <c r="K143" s="105"/>
      <c r="L143" s="103" t="s">
        <v>103</v>
      </c>
      <c r="M143" s="104"/>
      <c r="N143" s="104"/>
      <c r="O143" s="104"/>
      <c r="P143" s="105"/>
      <c r="Q143" s="167"/>
    </row>
    <row r="144" spans="1:17" ht="24.75" customHeight="1" thickBot="1">
      <c r="A144" s="207"/>
      <c r="B144" s="279"/>
      <c r="C144" s="280"/>
      <c r="D144" s="280"/>
      <c r="E144" s="280"/>
      <c r="F144" s="280"/>
      <c r="G144" s="281"/>
      <c r="H144" s="137"/>
      <c r="I144" s="138"/>
      <c r="J144" s="138"/>
      <c r="K144" s="147"/>
      <c r="L144" s="137"/>
      <c r="M144" s="138"/>
      <c r="N144" s="138"/>
      <c r="O144" s="138"/>
      <c r="P144" s="147"/>
      <c r="Q144" s="157"/>
    </row>
    <row r="145" spans="1:17" ht="17.25" thickBot="1" thickTop="1">
      <c r="A145" s="72" t="s">
        <v>10</v>
      </c>
      <c r="B145" s="82">
        <v>40</v>
      </c>
      <c r="C145" s="82"/>
      <c r="D145" s="82"/>
      <c r="E145" s="82">
        <v>0</v>
      </c>
      <c r="F145" s="14">
        <v>0</v>
      </c>
      <c r="G145" s="35">
        <v>40</v>
      </c>
      <c r="H145" s="14">
        <v>45</v>
      </c>
      <c r="I145" s="14"/>
      <c r="J145" s="14"/>
      <c r="K145" s="35">
        <v>45</v>
      </c>
      <c r="L145" s="14">
        <v>50</v>
      </c>
      <c r="M145" s="14"/>
      <c r="N145" s="39"/>
      <c r="O145" s="37"/>
      <c r="P145" s="14">
        <v>50</v>
      </c>
      <c r="Q145" s="38">
        <v>45</v>
      </c>
    </row>
    <row r="146" spans="1:17" ht="17.25" thickBot="1" thickTop="1">
      <c r="A146" s="72" t="s">
        <v>7</v>
      </c>
      <c r="B146" s="82">
        <f>B145*B142</f>
        <v>1600</v>
      </c>
      <c r="C146" s="82"/>
      <c r="D146" s="82">
        <f>D145*B142</f>
        <v>0</v>
      </c>
      <c r="E146" s="82">
        <f>E145*B142</f>
        <v>0</v>
      </c>
      <c r="F146" s="14">
        <f>F145*B142</f>
        <v>0</v>
      </c>
      <c r="G146" s="35">
        <f>G145*B142</f>
        <v>1600</v>
      </c>
      <c r="H146" s="14">
        <f>H145*B142</f>
        <v>1800</v>
      </c>
      <c r="I146" s="14">
        <f>I145*B142</f>
        <v>0</v>
      </c>
      <c r="J146" s="14">
        <f>J145*B142</f>
        <v>0</v>
      </c>
      <c r="K146" s="35">
        <f>K145*B142</f>
        <v>1800</v>
      </c>
      <c r="L146" s="14">
        <f>L145*B142</f>
        <v>2000</v>
      </c>
      <c r="M146" s="14"/>
      <c r="N146" s="39"/>
      <c r="O146" s="37"/>
      <c r="P146" s="14">
        <f>P145*B142</f>
        <v>2000</v>
      </c>
      <c r="Q146" s="38">
        <f>Q145*B142</f>
        <v>1800</v>
      </c>
    </row>
    <row r="147" spans="1:17" ht="15.75" thickTop="1">
      <c r="A147" s="189" t="s">
        <v>36</v>
      </c>
      <c r="B147" s="274" t="s">
        <v>134</v>
      </c>
      <c r="C147" s="107"/>
      <c r="D147" s="107"/>
      <c r="E147" s="107"/>
      <c r="F147" s="107"/>
      <c r="G147" s="104"/>
      <c r="H147" s="104"/>
      <c r="I147" s="104"/>
      <c r="J147" s="104"/>
      <c r="K147" s="104"/>
      <c r="L147" s="104"/>
      <c r="M147" s="104"/>
      <c r="N147" s="104"/>
      <c r="O147" s="104"/>
      <c r="P147" s="105"/>
      <c r="Q147" s="167"/>
    </row>
    <row r="148" spans="1:17" ht="27" customHeight="1" thickBot="1">
      <c r="A148" s="207"/>
      <c r="B148" s="137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47"/>
      <c r="Q148" s="157"/>
    </row>
    <row r="149" spans="1:17" ht="17.25" thickBot="1" thickTop="1">
      <c r="A149" s="89" t="s">
        <v>125</v>
      </c>
      <c r="B149" s="103">
        <v>1</v>
      </c>
      <c r="C149" s="104"/>
      <c r="D149" s="104"/>
      <c r="E149" s="104"/>
      <c r="F149" s="104"/>
      <c r="G149" s="104"/>
      <c r="H149" s="275"/>
      <c r="I149" s="275"/>
      <c r="J149" s="275"/>
      <c r="K149" s="275"/>
      <c r="L149" s="275"/>
      <c r="M149" s="275"/>
      <c r="N149" s="275"/>
      <c r="O149" s="275"/>
      <c r="P149" s="135"/>
      <c r="Q149" s="38"/>
    </row>
    <row r="150" spans="1:17" ht="15.75" customHeight="1" thickTop="1">
      <c r="A150" s="189" t="s">
        <v>35</v>
      </c>
      <c r="B150" s="276" t="s">
        <v>135</v>
      </c>
      <c r="C150" s="277"/>
      <c r="D150" s="277"/>
      <c r="E150" s="277"/>
      <c r="F150" s="277"/>
      <c r="G150" s="278"/>
      <c r="H150" s="168" t="s">
        <v>103</v>
      </c>
      <c r="I150" s="104"/>
      <c r="J150" s="104"/>
      <c r="K150" s="105"/>
      <c r="L150" s="103" t="s">
        <v>103</v>
      </c>
      <c r="M150" s="104"/>
      <c r="N150" s="104"/>
      <c r="O150" s="104"/>
      <c r="P150" s="105"/>
      <c r="Q150" s="167"/>
    </row>
    <row r="151" spans="1:17" ht="24.75" customHeight="1" thickBot="1">
      <c r="A151" s="207"/>
      <c r="B151" s="279"/>
      <c r="C151" s="280"/>
      <c r="D151" s="280"/>
      <c r="E151" s="280"/>
      <c r="F151" s="280"/>
      <c r="G151" s="281"/>
      <c r="H151" s="137"/>
      <c r="I151" s="138"/>
      <c r="J151" s="138"/>
      <c r="K151" s="147"/>
      <c r="L151" s="137"/>
      <c r="M151" s="138"/>
      <c r="N151" s="138"/>
      <c r="O151" s="138"/>
      <c r="P151" s="147"/>
      <c r="Q151" s="157"/>
    </row>
    <row r="152" spans="1:17" ht="17.25" thickBot="1" thickTop="1">
      <c r="A152" s="72" t="s">
        <v>10</v>
      </c>
      <c r="B152" s="82">
        <v>1545</v>
      </c>
      <c r="C152" s="82"/>
      <c r="D152" s="82"/>
      <c r="E152" s="82">
        <v>0</v>
      </c>
      <c r="F152" s="14">
        <v>0</v>
      </c>
      <c r="G152" s="35">
        <v>1545</v>
      </c>
      <c r="H152" s="14">
        <v>1290</v>
      </c>
      <c r="I152" s="14"/>
      <c r="J152" s="14"/>
      <c r="K152" s="35">
        <v>1290</v>
      </c>
      <c r="L152" s="14">
        <v>1363</v>
      </c>
      <c r="M152" s="14"/>
      <c r="N152" s="39"/>
      <c r="O152" s="37"/>
      <c r="P152" s="14">
        <v>1363</v>
      </c>
      <c r="Q152" s="38">
        <v>1399</v>
      </c>
    </row>
    <row r="153" spans="1:17" ht="17.25" thickBot="1" thickTop="1">
      <c r="A153" s="72" t="s">
        <v>7</v>
      </c>
      <c r="B153" s="82">
        <f>B152*B149</f>
        <v>1545</v>
      </c>
      <c r="C153" s="82"/>
      <c r="D153" s="82">
        <f>D152*B149</f>
        <v>0</v>
      </c>
      <c r="E153" s="82">
        <f>E152*B149</f>
        <v>0</v>
      </c>
      <c r="F153" s="14">
        <f>F152*B149</f>
        <v>0</v>
      </c>
      <c r="G153" s="35">
        <f>G152*B149</f>
        <v>1545</v>
      </c>
      <c r="H153" s="14">
        <f>H152*B149</f>
        <v>1290</v>
      </c>
      <c r="I153" s="14">
        <f>I152*B149</f>
        <v>0</v>
      </c>
      <c r="J153" s="14">
        <f>J152*B149</f>
        <v>0</v>
      </c>
      <c r="K153" s="35">
        <f>K152*B149</f>
        <v>1290</v>
      </c>
      <c r="L153" s="14">
        <f>L152*B149</f>
        <v>1363</v>
      </c>
      <c r="M153" s="14"/>
      <c r="N153" s="39"/>
      <c r="O153" s="37"/>
      <c r="P153" s="14">
        <f>P152*B149</f>
        <v>1363</v>
      </c>
      <c r="Q153" s="38">
        <f>Q152*B149</f>
        <v>1399</v>
      </c>
    </row>
    <row r="154" spans="1:17" ht="15.75" thickTop="1">
      <c r="A154" s="189" t="s">
        <v>36</v>
      </c>
      <c r="B154" s="274" t="s">
        <v>136</v>
      </c>
      <c r="C154" s="107"/>
      <c r="D154" s="107"/>
      <c r="E154" s="107"/>
      <c r="F154" s="107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  <c r="Q154" s="167"/>
    </row>
    <row r="155" spans="1:17" ht="27" customHeight="1" thickBot="1">
      <c r="A155" s="207"/>
      <c r="B155" s="137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47"/>
      <c r="Q155" s="157"/>
    </row>
    <row r="156" spans="1:17" ht="17.25" thickBot="1" thickTop="1">
      <c r="A156" s="89" t="s">
        <v>138</v>
      </c>
      <c r="B156" s="103">
        <v>20</v>
      </c>
      <c r="C156" s="104"/>
      <c r="D156" s="104"/>
      <c r="E156" s="104"/>
      <c r="F156" s="104"/>
      <c r="G156" s="104"/>
      <c r="H156" s="275"/>
      <c r="I156" s="275"/>
      <c r="J156" s="275"/>
      <c r="K156" s="275"/>
      <c r="L156" s="275"/>
      <c r="M156" s="275"/>
      <c r="N156" s="275"/>
      <c r="O156" s="275"/>
      <c r="P156" s="135"/>
      <c r="Q156" s="38"/>
    </row>
    <row r="157" spans="1:17" ht="15.75" customHeight="1" thickTop="1">
      <c r="A157" s="189" t="s">
        <v>35</v>
      </c>
      <c r="B157" s="276" t="s">
        <v>135</v>
      </c>
      <c r="C157" s="277"/>
      <c r="D157" s="277"/>
      <c r="E157" s="277"/>
      <c r="F157" s="277"/>
      <c r="G157" s="278"/>
      <c r="H157" s="168" t="s">
        <v>137</v>
      </c>
      <c r="I157" s="104"/>
      <c r="J157" s="104"/>
      <c r="K157" s="105"/>
      <c r="L157" s="103" t="s">
        <v>103</v>
      </c>
      <c r="M157" s="104"/>
      <c r="N157" s="104"/>
      <c r="O157" s="104"/>
      <c r="P157" s="105"/>
      <c r="Q157" s="167"/>
    </row>
    <row r="158" spans="1:17" ht="24.75" customHeight="1" thickBot="1">
      <c r="A158" s="207"/>
      <c r="B158" s="279"/>
      <c r="C158" s="280"/>
      <c r="D158" s="280"/>
      <c r="E158" s="280"/>
      <c r="F158" s="280"/>
      <c r="G158" s="281"/>
      <c r="H158" s="137"/>
      <c r="I158" s="138"/>
      <c r="J158" s="138"/>
      <c r="K158" s="147"/>
      <c r="L158" s="137"/>
      <c r="M158" s="138"/>
      <c r="N158" s="138"/>
      <c r="O158" s="138"/>
      <c r="P158" s="147"/>
      <c r="Q158" s="157"/>
    </row>
    <row r="159" spans="1:17" ht="17.25" thickBot="1" thickTop="1">
      <c r="A159" s="72" t="s">
        <v>10</v>
      </c>
      <c r="B159" s="82">
        <v>30</v>
      </c>
      <c r="C159" s="82"/>
      <c r="D159" s="82"/>
      <c r="E159" s="82">
        <v>0</v>
      </c>
      <c r="F159" s="14">
        <v>0</v>
      </c>
      <c r="G159" s="35">
        <v>30</v>
      </c>
      <c r="H159" s="14">
        <v>33</v>
      </c>
      <c r="I159" s="14"/>
      <c r="J159" s="14"/>
      <c r="K159" s="35">
        <v>33</v>
      </c>
      <c r="L159" s="14">
        <v>35</v>
      </c>
      <c r="M159" s="14"/>
      <c r="N159" s="39"/>
      <c r="O159" s="37"/>
      <c r="P159" s="14">
        <v>35</v>
      </c>
      <c r="Q159" s="38">
        <v>33</v>
      </c>
    </row>
    <row r="160" spans="1:17" ht="17.25" thickBot="1" thickTop="1">
      <c r="A160" s="72" t="s">
        <v>7</v>
      </c>
      <c r="B160" s="82">
        <f>B159*B156</f>
        <v>600</v>
      </c>
      <c r="C160" s="82"/>
      <c r="D160" s="82">
        <f>D159*B156</f>
        <v>0</v>
      </c>
      <c r="E160" s="82">
        <f>E159*B156</f>
        <v>0</v>
      </c>
      <c r="F160" s="14">
        <f>F159*B156</f>
        <v>0</v>
      </c>
      <c r="G160" s="35">
        <f>G159*B156</f>
        <v>600</v>
      </c>
      <c r="H160" s="14">
        <f>H159*B156</f>
        <v>660</v>
      </c>
      <c r="I160" s="14">
        <f>I159*B156</f>
        <v>0</v>
      </c>
      <c r="J160" s="14">
        <f>J159*B156</f>
        <v>0</v>
      </c>
      <c r="K160" s="35">
        <f>K159*B156</f>
        <v>660</v>
      </c>
      <c r="L160" s="14">
        <f>L159*B156</f>
        <v>700</v>
      </c>
      <c r="M160" s="14"/>
      <c r="N160" s="39"/>
      <c r="O160" s="37"/>
      <c r="P160" s="14">
        <f>P159*B156</f>
        <v>700</v>
      </c>
      <c r="Q160" s="38">
        <f>Q159*B156</f>
        <v>660</v>
      </c>
    </row>
    <row r="161" spans="1:17" ht="15.75" thickTop="1">
      <c r="A161" s="189" t="s">
        <v>36</v>
      </c>
      <c r="B161" s="274" t="s">
        <v>141</v>
      </c>
      <c r="C161" s="107"/>
      <c r="D161" s="107"/>
      <c r="E161" s="107"/>
      <c r="F161" s="107"/>
      <c r="G161" s="104"/>
      <c r="H161" s="104"/>
      <c r="I161" s="104"/>
      <c r="J161" s="104"/>
      <c r="K161" s="104"/>
      <c r="L161" s="104"/>
      <c r="M161" s="104"/>
      <c r="N161" s="104"/>
      <c r="O161" s="104"/>
      <c r="P161" s="105"/>
      <c r="Q161" s="167"/>
    </row>
    <row r="162" spans="1:17" ht="27" customHeight="1" thickBot="1">
      <c r="A162" s="207"/>
      <c r="B162" s="137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47"/>
      <c r="Q162" s="157"/>
    </row>
    <row r="163" spans="1:17" ht="17.25" thickBot="1" thickTop="1">
      <c r="A163" s="89" t="s">
        <v>138</v>
      </c>
      <c r="B163" s="103">
        <v>15</v>
      </c>
      <c r="C163" s="104"/>
      <c r="D163" s="104"/>
      <c r="E163" s="104"/>
      <c r="F163" s="104"/>
      <c r="G163" s="104"/>
      <c r="H163" s="275"/>
      <c r="I163" s="275"/>
      <c r="J163" s="275"/>
      <c r="K163" s="275"/>
      <c r="L163" s="275"/>
      <c r="M163" s="275"/>
      <c r="N163" s="275"/>
      <c r="O163" s="275"/>
      <c r="P163" s="135"/>
      <c r="Q163" s="38"/>
    </row>
    <row r="164" spans="1:17" ht="15.75" customHeight="1" thickTop="1">
      <c r="A164" s="189" t="s">
        <v>35</v>
      </c>
      <c r="B164" s="276" t="s">
        <v>135</v>
      </c>
      <c r="C164" s="277"/>
      <c r="D164" s="277"/>
      <c r="E164" s="277"/>
      <c r="F164" s="277"/>
      <c r="G164" s="278"/>
      <c r="H164" s="168" t="s">
        <v>137</v>
      </c>
      <c r="I164" s="104"/>
      <c r="J164" s="104"/>
      <c r="K164" s="105"/>
      <c r="L164" s="103" t="s">
        <v>103</v>
      </c>
      <c r="M164" s="104"/>
      <c r="N164" s="104"/>
      <c r="O164" s="104"/>
      <c r="P164" s="105"/>
      <c r="Q164" s="167"/>
    </row>
    <row r="165" spans="1:17" ht="24.75" customHeight="1" thickBot="1">
      <c r="A165" s="207"/>
      <c r="B165" s="279"/>
      <c r="C165" s="280"/>
      <c r="D165" s="280"/>
      <c r="E165" s="280"/>
      <c r="F165" s="280"/>
      <c r="G165" s="281"/>
      <c r="H165" s="137"/>
      <c r="I165" s="138"/>
      <c r="J165" s="138"/>
      <c r="K165" s="147"/>
      <c r="L165" s="137"/>
      <c r="M165" s="138"/>
      <c r="N165" s="138"/>
      <c r="O165" s="138"/>
      <c r="P165" s="147"/>
      <c r="Q165" s="157"/>
    </row>
    <row r="166" spans="1:17" ht="17.25" thickBot="1" thickTop="1">
      <c r="A166" s="72" t="s">
        <v>10</v>
      </c>
      <c r="B166" s="82">
        <v>12</v>
      </c>
      <c r="C166" s="82"/>
      <c r="D166" s="82"/>
      <c r="E166" s="82">
        <v>0</v>
      </c>
      <c r="F166" s="14">
        <v>0</v>
      </c>
      <c r="G166" s="35">
        <v>12</v>
      </c>
      <c r="H166" s="14">
        <v>10</v>
      </c>
      <c r="I166" s="14"/>
      <c r="J166" s="14"/>
      <c r="K166" s="35">
        <v>10</v>
      </c>
      <c r="L166" s="14">
        <v>14</v>
      </c>
      <c r="M166" s="14"/>
      <c r="N166" s="39"/>
      <c r="O166" s="37"/>
      <c r="P166" s="14">
        <v>14</v>
      </c>
      <c r="Q166" s="38">
        <v>12</v>
      </c>
    </row>
    <row r="167" spans="1:17" ht="17.25" thickBot="1" thickTop="1">
      <c r="A167" s="72" t="s">
        <v>7</v>
      </c>
      <c r="B167" s="82">
        <f>B166*B163</f>
        <v>180</v>
      </c>
      <c r="C167" s="82"/>
      <c r="D167" s="82">
        <f>D166*B163</f>
        <v>0</v>
      </c>
      <c r="E167" s="82">
        <f>E166*B163</f>
        <v>0</v>
      </c>
      <c r="F167" s="14">
        <f>F166*B163</f>
        <v>0</v>
      </c>
      <c r="G167" s="35">
        <f>G166*B163</f>
        <v>180</v>
      </c>
      <c r="H167" s="14">
        <f>H166*B163</f>
        <v>150</v>
      </c>
      <c r="I167" s="14">
        <f>I166*B163</f>
        <v>0</v>
      </c>
      <c r="J167" s="14">
        <f>J166*B163</f>
        <v>0</v>
      </c>
      <c r="K167" s="35">
        <f>K166*B163</f>
        <v>150</v>
      </c>
      <c r="L167" s="14">
        <f>L166*B163</f>
        <v>210</v>
      </c>
      <c r="M167" s="14"/>
      <c r="N167" s="39"/>
      <c r="O167" s="37"/>
      <c r="P167" s="14">
        <f>P166*B163</f>
        <v>210</v>
      </c>
      <c r="Q167" s="38">
        <f>Q166*B163</f>
        <v>180</v>
      </c>
    </row>
    <row r="168" spans="1:17" ht="15.75" thickTop="1">
      <c r="A168" s="189" t="s">
        <v>36</v>
      </c>
      <c r="B168" s="274" t="s">
        <v>142</v>
      </c>
      <c r="C168" s="107"/>
      <c r="D168" s="107"/>
      <c r="E168" s="107"/>
      <c r="F168" s="107"/>
      <c r="G168" s="104"/>
      <c r="H168" s="104"/>
      <c r="I168" s="104"/>
      <c r="J168" s="104"/>
      <c r="K168" s="104"/>
      <c r="L168" s="104"/>
      <c r="M168" s="104"/>
      <c r="N168" s="104"/>
      <c r="O168" s="104"/>
      <c r="P168" s="105"/>
      <c r="Q168" s="167"/>
    </row>
    <row r="169" spans="1:17" ht="27" customHeight="1" thickBot="1">
      <c r="A169" s="207"/>
      <c r="B169" s="137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47"/>
      <c r="Q169" s="157"/>
    </row>
    <row r="170" spans="1:17" ht="17.25" thickBot="1" thickTop="1">
      <c r="A170" s="89" t="s">
        <v>138</v>
      </c>
      <c r="B170" s="103">
        <v>150</v>
      </c>
      <c r="C170" s="104"/>
      <c r="D170" s="104"/>
      <c r="E170" s="104"/>
      <c r="F170" s="104"/>
      <c r="G170" s="104"/>
      <c r="H170" s="275"/>
      <c r="I170" s="275"/>
      <c r="J170" s="275"/>
      <c r="K170" s="275"/>
      <c r="L170" s="275"/>
      <c r="M170" s="275"/>
      <c r="N170" s="275"/>
      <c r="O170" s="275"/>
      <c r="P170" s="135"/>
      <c r="Q170" s="38"/>
    </row>
    <row r="171" spans="1:17" ht="15.75" customHeight="1" thickTop="1">
      <c r="A171" s="189" t="s">
        <v>35</v>
      </c>
      <c r="B171" s="276" t="s">
        <v>135</v>
      </c>
      <c r="C171" s="277"/>
      <c r="D171" s="277"/>
      <c r="E171" s="277"/>
      <c r="F171" s="277"/>
      <c r="G171" s="278"/>
      <c r="H171" s="168" t="s">
        <v>137</v>
      </c>
      <c r="I171" s="104"/>
      <c r="J171" s="104"/>
      <c r="K171" s="105"/>
      <c r="L171" s="103" t="s">
        <v>103</v>
      </c>
      <c r="M171" s="104"/>
      <c r="N171" s="104"/>
      <c r="O171" s="104"/>
      <c r="P171" s="105"/>
      <c r="Q171" s="167"/>
    </row>
    <row r="172" spans="1:17" ht="24.75" customHeight="1" thickBot="1">
      <c r="A172" s="207"/>
      <c r="B172" s="279"/>
      <c r="C172" s="280"/>
      <c r="D172" s="280"/>
      <c r="E172" s="280"/>
      <c r="F172" s="280"/>
      <c r="G172" s="281"/>
      <c r="H172" s="137"/>
      <c r="I172" s="138"/>
      <c r="J172" s="138"/>
      <c r="K172" s="147"/>
      <c r="L172" s="137"/>
      <c r="M172" s="138"/>
      <c r="N172" s="138"/>
      <c r="O172" s="138"/>
      <c r="P172" s="147"/>
      <c r="Q172" s="157"/>
    </row>
    <row r="173" spans="1:17" ht="17.25" thickBot="1" thickTop="1">
      <c r="A173" s="72" t="s">
        <v>10</v>
      </c>
      <c r="B173" s="82">
        <v>10</v>
      </c>
      <c r="C173" s="82"/>
      <c r="D173" s="82"/>
      <c r="E173" s="82">
        <v>0</v>
      </c>
      <c r="F173" s="14">
        <v>0</v>
      </c>
      <c r="G173" s="35">
        <v>10</v>
      </c>
      <c r="H173" s="14">
        <v>9</v>
      </c>
      <c r="I173" s="14"/>
      <c r="J173" s="14"/>
      <c r="K173" s="35">
        <v>9</v>
      </c>
      <c r="L173" s="14">
        <v>12</v>
      </c>
      <c r="M173" s="14"/>
      <c r="N173" s="39"/>
      <c r="O173" s="37"/>
      <c r="P173" s="14">
        <v>12</v>
      </c>
      <c r="Q173" s="38">
        <v>10</v>
      </c>
    </row>
    <row r="174" spans="1:17" ht="17.25" thickBot="1" thickTop="1">
      <c r="A174" s="72" t="s">
        <v>7</v>
      </c>
      <c r="B174" s="82">
        <f>B173*B170</f>
        <v>1500</v>
      </c>
      <c r="C174" s="82"/>
      <c r="D174" s="82">
        <f>D173*B170</f>
        <v>0</v>
      </c>
      <c r="E174" s="82">
        <f>E173*B170</f>
        <v>0</v>
      </c>
      <c r="F174" s="14">
        <f>F173*B170</f>
        <v>0</v>
      </c>
      <c r="G174" s="35">
        <f>G173*B170</f>
        <v>1500</v>
      </c>
      <c r="H174" s="14">
        <f>H173*B170</f>
        <v>1350</v>
      </c>
      <c r="I174" s="14">
        <f>I173*B170</f>
        <v>0</v>
      </c>
      <c r="J174" s="14">
        <f>J173*B170</f>
        <v>0</v>
      </c>
      <c r="K174" s="35">
        <f>K173*B170</f>
        <v>1350</v>
      </c>
      <c r="L174" s="14">
        <f>L173*B170</f>
        <v>1800</v>
      </c>
      <c r="M174" s="14"/>
      <c r="N174" s="39"/>
      <c r="O174" s="37"/>
      <c r="P174" s="14">
        <f>P173*B170</f>
        <v>1800</v>
      </c>
      <c r="Q174" s="38">
        <f>Q173*B170</f>
        <v>1500</v>
      </c>
    </row>
    <row r="175" spans="1:17" ht="15.75" thickTop="1">
      <c r="A175" s="189" t="s">
        <v>36</v>
      </c>
      <c r="B175" s="274" t="s">
        <v>143</v>
      </c>
      <c r="C175" s="107"/>
      <c r="D175" s="107"/>
      <c r="E175" s="107"/>
      <c r="F175" s="107"/>
      <c r="G175" s="104"/>
      <c r="H175" s="104"/>
      <c r="I175" s="104"/>
      <c r="J175" s="104"/>
      <c r="K175" s="104"/>
      <c r="L175" s="104"/>
      <c r="M175" s="104"/>
      <c r="N175" s="104"/>
      <c r="O175" s="104"/>
      <c r="P175" s="105"/>
      <c r="Q175" s="167"/>
    </row>
    <row r="176" spans="1:17" ht="27" customHeight="1" thickBot="1">
      <c r="A176" s="207"/>
      <c r="B176" s="137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47"/>
      <c r="Q176" s="157"/>
    </row>
    <row r="177" spans="1:17" ht="17.25" thickBot="1" thickTop="1">
      <c r="A177" s="89" t="s">
        <v>138</v>
      </c>
      <c r="B177" s="103">
        <v>70</v>
      </c>
      <c r="C177" s="104"/>
      <c r="D177" s="104"/>
      <c r="E177" s="104"/>
      <c r="F177" s="104"/>
      <c r="G177" s="104"/>
      <c r="H177" s="275"/>
      <c r="I177" s="275"/>
      <c r="J177" s="275"/>
      <c r="K177" s="275"/>
      <c r="L177" s="275"/>
      <c r="M177" s="275"/>
      <c r="N177" s="275"/>
      <c r="O177" s="275"/>
      <c r="P177" s="135"/>
      <c r="Q177" s="38"/>
    </row>
    <row r="178" spans="1:17" ht="15.75" customHeight="1" thickTop="1">
      <c r="A178" s="189" t="s">
        <v>35</v>
      </c>
      <c r="B178" s="276" t="s">
        <v>135</v>
      </c>
      <c r="C178" s="277"/>
      <c r="D178" s="277"/>
      <c r="E178" s="277"/>
      <c r="F178" s="277"/>
      <c r="G178" s="278"/>
      <c r="H178" s="168" t="s">
        <v>137</v>
      </c>
      <c r="I178" s="104"/>
      <c r="J178" s="104"/>
      <c r="K178" s="105"/>
      <c r="L178" s="103" t="s">
        <v>103</v>
      </c>
      <c r="M178" s="104"/>
      <c r="N178" s="104"/>
      <c r="O178" s="104"/>
      <c r="P178" s="105"/>
      <c r="Q178" s="167"/>
    </row>
    <row r="179" spans="1:17" ht="24.75" customHeight="1" thickBot="1">
      <c r="A179" s="207"/>
      <c r="B179" s="279"/>
      <c r="C179" s="280"/>
      <c r="D179" s="280"/>
      <c r="E179" s="280"/>
      <c r="F179" s="280"/>
      <c r="G179" s="281"/>
      <c r="H179" s="137"/>
      <c r="I179" s="138"/>
      <c r="J179" s="138"/>
      <c r="K179" s="147"/>
      <c r="L179" s="137"/>
      <c r="M179" s="138"/>
      <c r="N179" s="138"/>
      <c r="O179" s="138"/>
      <c r="P179" s="147"/>
      <c r="Q179" s="157"/>
    </row>
    <row r="180" spans="1:17" ht="17.25" thickBot="1" thickTop="1">
      <c r="A180" s="72" t="s">
        <v>10</v>
      </c>
      <c r="B180" s="82">
        <v>7</v>
      </c>
      <c r="C180" s="82"/>
      <c r="D180" s="82"/>
      <c r="E180" s="82">
        <v>0</v>
      </c>
      <c r="F180" s="14">
        <v>0</v>
      </c>
      <c r="G180" s="35">
        <v>7</v>
      </c>
      <c r="H180" s="14">
        <v>7</v>
      </c>
      <c r="I180" s="14"/>
      <c r="J180" s="14"/>
      <c r="K180" s="35">
        <v>7</v>
      </c>
      <c r="L180" s="14">
        <v>8</v>
      </c>
      <c r="M180" s="14"/>
      <c r="N180" s="39"/>
      <c r="O180" s="37"/>
      <c r="P180" s="14">
        <v>8</v>
      </c>
      <c r="Q180" s="38">
        <v>7</v>
      </c>
    </row>
    <row r="181" spans="1:17" ht="17.25" thickBot="1" thickTop="1">
      <c r="A181" s="72" t="s">
        <v>7</v>
      </c>
      <c r="B181" s="82">
        <f>B180*B177</f>
        <v>490</v>
      </c>
      <c r="C181" s="82"/>
      <c r="D181" s="82">
        <f>D180*B177</f>
        <v>0</v>
      </c>
      <c r="E181" s="82">
        <f>E180*B177</f>
        <v>0</v>
      </c>
      <c r="F181" s="14">
        <f>F180*B177</f>
        <v>0</v>
      </c>
      <c r="G181" s="35">
        <f>G180*B177</f>
        <v>490</v>
      </c>
      <c r="H181" s="14">
        <f>H180*B177</f>
        <v>490</v>
      </c>
      <c r="I181" s="14">
        <f>I180*B177</f>
        <v>0</v>
      </c>
      <c r="J181" s="14">
        <f>J180*B177</f>
        <v>0</v>
      </c>
      <c r="K181" s="35">
        <f>K180*B177</f>
        <v>490</v>
      </c>
      <c r="L181" s="14">
        <f>L180*B177</f>
        <v>560</v>
      </c>
      <c r="M181" s="14"/>
      <c r="N181" s="39"/>
      <c r="O181" s="37"/>
      <c r="P181" s="14">
        <f>P180*B177</f>
        <v>560</v>
      </c>
      <c r="Q181" s="38">
        <f>Q180*B177</f>
        <v>490</v>
      </c>
    </row>
    <row r="182" spans="1:17" ht="15.75" thickTop="1">
      <c r="A182" s="189" t="s">
        <v>36</v>
      </c>
      <c r="B182" s="274" t="s">
        <v>144</v>
      </c>
      <c r="C182" s="107"/>
      <c r="D182" s="107"/>
      <c r="E182" s="107"/>
      <c r="F182" s="107"/>
      <c r="G182" s="104"/>
      <c r="H182" s="104"/>
      <c r="I182" s="104"/>
      <c r="J182" s="104"/>
      <c r="K182" s="104"/>
      <c r="L182" s="104"/>
      <c r="M182" s="104"/>
      <c r="N182" s="104"/>
      <c r="O182" s="104"/>
      <c r="P182" s="105"/>
      <c r="Q182" s="167"/>
    </row>
    <row r="183" spans="1:17" ht="27" customHeight="1" thickBot="1">
      <c r="A183" s="207"/>
      <c r="B183" s="137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47"/>
      <c r="Q183" s="157"/>
    </row>
    <row r="184" spans="1:17" ht="17.25" thickBot="1" thickTop="1">
      <c r="A184" s="89" t="s">
        <v>139</v>
      </c>
      <c r="B184" s="103">
        <v>25</v>
      </c>
      <c r="C184" s="104"/>
      <c r="D184" s="104"/>
      <c r="E184" s="104"/>
      <c r="F184" s="104"/>
      <c r="G184" s="104"/>
      <c r="H184" s="275"/>
      <c r="I184" s="275"/>
      <c r="J184" s="275"/>
      <c r="K184" s="275"/>
      <c r="L184" s="275"/>
      <c r="M184" s="275"/>
      <c r="N184" s="275"/>
      <c r="O184" s="275"/>
      <c r="P184" s="135"/>
      <c r="Q184" s="38"/>
    </row>
    <row r="185" spans="1:17" ht="15.75" customHeight="1" thickTop="1">
      <c r="A185" s="189" t="s">
        <v>35</v>
      </c>
      <c r="B185" s="276" t="s">
        <v>135</v>
      </c>
      <c r="C185" s="277"/>
      <c r="D185" s="277"/>
      <c r="E185" s="277"/>
      <c r="F185" s="277"/>
      <c r="G185" s="278"/>
      <c r="H185" s="168" t="s">
        <v>137</v>
      </c>
      <c r="I185" s="104"/>
      <c r="J185" s="104"/>
      <c r="K185" s="105"/>
      <c r="L185" s="103" t="s">
        <v>103</v>
      </c>
      <c r="M185" s="104"/>
      <c r="N185" s="104"/>
      <c r="O185" s="104"/>
      <c r="P185" s="105"/>
      <c r="Q185" s="167"/>
    </row>
    <row r="186" spans="1:17" ht="24.75" customHeight="1" thickBot="1">
      <c r="A186" s="207"/>
      <c r="B186" s="279"/>
      <c r="C186" s="280"/>
      <c r="D186" s="280"/>
      <c r="E186" s="280"/>
      <c r="F186" s="280"/>
      <c r="G186" s="281"/>
      <c r="H186" s="137"/>
      <c r="I186" s="138"/>
      <c r="J186" s="138"/>
      <c r="K186" s="147"/>
      <c r="L186" s="137"/>
      <c r="M186" s="138"/>
      <c r="N186" s="138"/>
      <c r="O186" s="138"/>
      <c r="P186" s="147"/>
      <c r="Q186" s="157"/>
    </row>
    <row r="187" spans="1:17" ht="17.25" thickBot="1" thickTop="1">
      <c r="A187" s="72" t="s">
        <v>10</v>
      </c>
      <c r="B187" s="82">
        <v>90</v>
      </c>
      <c r="C187" s="82"/>
      <c r="D187" s="82"/>
      <c r="E187" s="82">
        <v>0</v>
      </c>
      <c r="F187" s="14">
        <v>0</v>
      </c>
      <c r="G187" s="35">
        <v>90</v>
      </c>
      <c r="H187" s="14">
        <v>90</v>
      </c>
      <c r="I187" s="14"/>
      <c r="J187" s="14"/>
      <c r="K187" s="35">
        <v>90</v>
      </c>
      <c r="L187" s="14">
        <v>90</v>
      </c>
      <c r="M187" s="14"/>
      <c r="N187" s="39"/>
      <c r="O187" s="37"/>
      <c r="P187" s="14">
        <v>90</v>
      </c>
      <c r="Q187" s="38">
        <v>90</v>
      </c>
    </row>
    <row r="188" spans="1:17" ht="17.25" thickBot="1" thickTop="1">
      <c r="A188" s="72" t="s">
        <v>7</v>
      </c>
      <c r="B188" s="82">
        <f>B187*B184</f>
        <v>2250</v>
      </c>
      <c r="C188" s="82"/>
      <c r="D188" s="82">
        <f>D187*B184</f>
        <v>0</v>
      </c>
      <c r="E188" s="82">
        <f>E187*B184</f>
        <v>0</v>
      </c>
      <c r="F188" s="14">
        <f>F187*B184</f>
        <v>0</v>
      </c>
      <c r="G188" s="35">
        <f>G187*B184</f>
        <v>2250</v>
      </c>
      <c r="H188" s="14">
        <f>H187*B184</f>
        <v>2250</v>
      </c>
      <c r="I188" s="14">
        <f>I187*B184</f>
        <v>0</v>
      </c>
      <c r="J188" s="14">
        <f>J187*B184</f>
        <v>0</v>
      </c>
      <c r="K188" s="35">
        <f>K187*B184</f>
        <v>2250</v>
      </c>
      <c r="L188" s="14">
        <f>L187*B184</f>
        <v>2250</v>
      </c>
      <c r="M188" s="14"/>
      <c r="N188" s="39"/>
      <c r="O188" s="37"/>
      <c r="P188" s="14">
        <f>P187*B184</f>
        <v>2250</v>
      </c>
      <c r="Q188" s="38">
        <f>Q187*B184</f>
        <v>2250</v>
      </c>
    </row>
    <row r="189" spans="1:17" ht="15.75" customHeight="1" thickBot="1" thickTop="1">
      <c r="A189" s="72" t="s">
        <v>18</v>
      </c>
      <c r="B189" s="82"/>
      <c r="C189" s="82"/>
      <c r="D189" s="82"/>
      <c r="E189" s="82"/>
      <c r="F189" s="14"/>
      <c r="G189" s="35"/>
      <c r="H189" s="14"/>
      <c r="I189" s="14"/>
      <c r="J189" s="14"/>
      <c r="K189" s="35"/>
      <c r="L189" s="14"/>
      <c r="M189" s="14"/>
      <c r="N189" s="39"/>
      <c r="O189" s="37"/>
      <c r="P189" s="14"/>
      <c r="Q189" s="38"/>
    </row>
    <row r="190" spans="1:17" ht="15.75" customHeight="1" thickBot="1" thickTop="1">
      <c r="A190" s="72" t="s">
        <v>19</v>
      </c>
      <c r="B190" s="82"/>
      <c r="C190" s="82"/>
      <c r="D190" s="82"/>
      <c r="E190" s="82"/>
      <c r="F190" s="14"/>
      <c r="G190" s="14"/>
      <c r="H190" s="14"/>
      <c r="I190" s="14"/>
      <c r="J190" s="14"/>
      <c r="K190" s="14"/>
      <c r="L190" s="14"/>
      <c r="M190" s="14"/>
      <c r="N190" s="39"/>
      <c r="O190" s="37"/>
      <c r="P190" s="14"/>
      <c r="Q190" s="38"/>
    </row>
    <row r="191" spans="1:17" ht="17.25" thickBot="1" thickTop="1">
      <c r="A191" s="72" t="s">
        <v>37</v>
      </c>
      <c r="B191" s="35">
        <f>B188+B181+B174+B167+B160+B153+B146+B139+B132+B125+B118+B111+B104+B97+B90+B83+B76+B69+B62+B55+B48+B41+B33+B26+B19+B12</f>
        <v>158655</v>
      </c>
      <c r="C191" s="70"/>
      <c r="D191" s="70" t="e">
        <f>D188+D48+D41+D33+D26+D19+D12+#REF!</f>
        <v>#REF!</v>
      </c>
      <c r="E191" s="70"/>
      <c r="F191" s="14">
        <f>F48+F41+F33+F26+F19+F12</f>
        <v>0</v>
      </c>
      <c r="G191" s="35">
        <f>G188+G181+G174+G167+G160+G153+G146+G139+G132+G125+G118+G111+G104+G97+G90+G83+G76+G69+G62+G55+G48+G41+G33+G26+G19+G12</f>
        <v>158655</v>
      </c>
      <c r="H191" s="35">
        <f>H188+H181+H174+H167+H160+H153+H146+H139+H132+H125+H118+H111+H104+H97+H90+H83+H76+H69+H62+H55+H48+H41+H33+H26+H19+H12</f>
        <v>133685</v>
      </c>
      <c r="I191" s="14"/>
      <c r="J191" s="14">
        <v>0</v>
      </c>
      <c r="K191" s="35">
        <f>K188+K181+K174+K167+K160+K153+K146+K139+K132+K125+K118+K111+K104+K97+K90+K83+K76+K69+K62+K55+K48+K41+K33+K26+K19+K12</f>
        <v>133685</v>
      </c>
      <c r="L191" s="35">
        <f>L188+L181+L174+L167+L160+L153+L146+L139+L132+L125+L118+L111+L104+L97+L90+L83+L76+L69+L62+L55+L48+L41+L33+L26+L19+L12</f>
        <v>179093</v>
      </c>
      <c r="M191" s="14"/>
      <c r="N191" s="39"/>
      <c r="O191" s="37"/>
      <c r="P191" s="35">
        <f>P188+P181+P174+P167+P160+P153+P146+P139+P132+P125+P118+P111+P104+P97+P90+P83+P76+P69+P62+P55+P48+P41+P33+P26+P19+P12</f>
        <v>179093</v>
      </c>
      <c r="Q191" s="38">
        <f>Q188+Q181+Q174+Q167+Q160+Q153+Q146+Q139+Q132+Q125+Q118+Q111+Q104+Q97+Q90+Q83+Q76+Q69+Q62+Q55+Q48+Q41+Q33+Q26+Q19+Q12</f>
        <v>157055</v>
      </c>
    </row>
    <row r="192" spans="1:17" ht="25.5" customHeight="1" thickBot="1" thickTop="1">
      <c r="A192" s="297" t="s">
        <v>20</v>
      </c>
      <c r="B192" s="80">
        <v>41579</v>
      </c>
      <c r="C192" s="81"/>
      <c r="D192" s="80">
        <v>40469</v>
      </c>
      <c r="E192" s="80"/>
      <c r="F192" s="334"/>
      <c r="G192" s="115"/>
      <c r="H192" s="250">
        <v>41579</v>
      </c>
      <c r="I192" s="250"/>
      <c r="J192" s="250"/>
      <c r="K192" s="250"/>
      <c r="L192" s="250">
        <v>41579</v>
      </c>
      <c r="M192" s="250"/>
      <c r="N192" s="191"/>
      <c r="O192" s="315"/>
      <c r="P192" s="250"/>
      <c r="Q192" s="303"/>
    </row>
    <row r="193" spans="1:17" ht="3.75" customHeight="1" hidden="1" thickBot="1">
      <c r="A193" s="298"/>
      <c r="B193" s="79"/>
      <c r="C193" s="79"/>
      <c r="D193" s="79"/>
      <c r="E193" s="79"/>
      <c r="F193" s="335"/>
      <c r="G193" s="249"/>
      <c r="H193" s="305"/>
      <c r="I193" s="305"/>
      <c r="J193" s="305"/>
      <c r="K193" s="305"/>
      <c r="L193" s="305"/>
      <c r="M193" s="305"/>
      <c r="N193" s="316"/>
      <c r="O193" s="317"/>
      <c r="P193" s="305"/>
      <c r="Q193" s="304"/>
    </row>
    <row r="194" spans="1:17" ht="15" customHeight="1" thickTop="1">
      <c r="A194" s="297" t="s">
        <v>21</v>
      </c>
      <c r="B194" s="330" t="s">
        <v>107</v>
      </c>
      <c r="C194" s="73"/>
      <c r="D194" s="73" t="s">
        <v>73</v>
      </c>
      <c r="E194" s="332"/>
      <c r="F194" s="299"/>
      <c r="G194" s="115"/>
      <c r="H194" s="301" t="s">
        <v>107</v>
      </c>
      <c r="I194" s="311"/>
      <c r="J194" s="299"/>
      <c r="K194" s="177"/>
      <c r="L194" s="313" t="s">
        <v>107</v>
      </c>
      <c r="M194" s="115"/>
      <c r="N194" s="103"/>
      <c r="O194" s="105"/>
      <c r="P194" s="177"/>
      <c r="Q194" s="123"/>
    </row>
    <row r="195" spans="1:17" ht="36.75" customHeight="1" thickBot="1">
      <c r="A195" s="298"/>
      <c r="B195" s="331"/>
      <c r="C195" s="73"/>
      <c r="D195" s="73"/>
      <c r="E195" s="333"/>
      <c r="F195" s="300"/>
      <c r="G195" s="249"/>
      <c r="H195" s="302"/>
      <c r="I195" s="312"/>
      <c r="J195" s="300"/>
      <c r="K195" s="196"/>
      <c r="L195" s="314"/>
      <c r="M195" s="249"/>
      <c r="N195" s="137"/>
      <c r="O195" s="147"/>
      <c r="P195" s="196"/>
      <c r="Q195" s="197"/>
    </row>
    <row r="196" spans="1:17" ht="26.25" customHeight="1" thickTop="1">
      <c r="A196" s="103" t="s">
        <v>22</v>
      </c>
      <c r="B196" s="108"/>
      <c r="C196" s="106" t="s">
        <v>23</v>
      </c>
      <c r="D196" s="107"/>
      <c r="E196" s="107"/>
      <c r="F196" s="104"/>
      <c r="G196" s="105"/>
      <c r="H196" s="256" t="s">
        <v>24</v>
      </c>
      <c r="I196" s="257"/>
      <c r="J196" s="257"/>
      <c r="K196" s="257"/>
      <c r="L196" s="257"/>
      <c r="M196" s="257"/>
      <c r="N196" s="257"/>
      <c r="O196" s="258"/>
      <c r="P196" s="262"/>
      <c r="Q196" s="263"/>
    </row>
    <row r="197" spans="1:17" ht="32.25" customHeight="1" thickBot="1">
      <c r="A197" s="97"/>
      <c r="B197" s="99"/>
      <c r="C197" s="97"/>
      <c r="D197" s="98"/>
      <c r="E197" s="98"/>
      <c r="F197" s="98"/>
      <c r="G197" s="99"/>
      <c r="H197" s="259" t="s">
        <v>25</v>
      </c>
      <c r="I197" s="260"/>
      <c r="J197" s="260"/>
      <c r="K197" s="260"/>
      <c r="L197" s="260"/>
      <c r="M197" s="260"/>
      <c r="N197" s="260"/>
      <c r="O197" s="261"/>
      <c r="P197" s="174"/>
      <c r="Q197" s="175"/>
    </row>
    <row r="198" spans="1:17" ht="36" customHeight="1" thickBot="1">
      <c r="A198" s="208" t="s">
        <v>26</v>
      </c>
      <c r="B198" s="209"/>
      <c r="C198" s="208" t="s">
        <v>27</v>
      </c>
      <c r="D198" s="254"/>
      <c r="E198" s="254"/>
      <c r="F198" s="254"/>
      <c r="G198" s="209"/>
      <c r="H198" s="320" t="s">
        <v>108</v>
      </c>
      <c r="I198" s="321"/>
      <c r="J198" s="321"/>
      <c r="K198" s="321"/>
      <c r="L198" s="321"/>
      <c r="M198" s="321"/>
      <c r="N198" s="321"/>
      <c r="O198" s="322"/>
      <c r="P198" s="174"/>
      <c r="Q198" s="175"/>
    </row>
    <row r="199" spans="1:17" ht="35.25" customHeight="1" thickBot="1">
      <c r="A199" s="208" t="s">
        <v>29</v>
      </c>
      <c r="B199" s="209"/>
      <c r="C199" s="306" t="s">
        <v>70</v>
      </c>
      <c r="D199" s="307"/>
      <c r="E199" s="307"/>
      <c r="F199" s="307"/>
      <c r="G199" s="308"/>
      <c r="H199" s="309" t="s">
        <v>109</v>
      </c>
      <c r="I199" s="221"/>
      <c r="J199" s="221"/>
      <c r="K199" s="221"/>
      <c r="L199" s="221"/>
      <c r="M199" s="221"/>
      <c r="N199" s="221"/>
      <c r="O199" s="222"/>
      <c r="P199" s="174"/>
      <c r="Q199" s="175"/>
    </row>
    <row r="200" spans="1:17" ht="36.75" customHeight="1" thickBot="1">
      <c r="A200" s="208" t="s">
        <v>30</v>
      </c>
      <c r="B200" s="209"/>
      <c r="C200" s="323" t="s">
        <v>106</v>
      </c>
      <c r="D200" s="324"/>
      <c r="E200" s="324"/>
      <c r="F200" s="324"/>
      <c r="G200" s="325"/>
      <c r="H200" s="327" t="s">
        <v>110</v>
      </c>
      <c r="I200" s="328"/>
      <c r="J200" s="328"/>
      <c r="K200" s="328"/>
      <c r="L200" s="328"/>
      <c r="M200" s="328"/>
      <c r="N200" s="328"/>
      <c r="O200" s="329"/>
      <c r="P200" s="174"/>
      <c r="Q200" s="175"/>
    </row>
    <row r="202" spans="1:6" ht="15.75">
      <c r="A202" s="319" t="s">
        <v>140</v>
      </c>
      <c r="B202" s="219"/>
      <c r="C202" s="219"/>
      <c r="D202" s="219"/>
      <c r="E202" s="219"/>
      <c r="F202" s="219"/>
    </row>
    <row r="203" spans="1:12" ht="15.75" customHeight="1">
      <c r="A203" s="319" t="s">
        <v>86</v>
      </c>
      <c r="B203" s="219"/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</row>
    <row r="204" spans="1:7" ht="15.75" customHeight="1">
      <c r="A204" s="319" t="s">
        <v>105</v>
      </c>
      <c r="B204" s="219"/>
      <c r="C204" s="219"/>
      <c r="D204" s="219"/>
      <c r="E204" s="219"/>
      <c r="F204" s="219"/>
      <c r="G204" s="219"/>
    </row>
  </sheetData>
  <sheetProtection/>
  <mergeCells count="317">
    <mergeCell ref="A49:A50"/>
    <mergeCell ref="B49:P50"/>
    <mergeCell ref="Q49:Q50"/>
    <mergeCell ref="B51:P51"/>
    <mergeCell ref="A52:A53"/>
    <mergeCell ref="B52:G53"/>
    <mergeCell ref="H52:K53"/>
    <mergeCell ref="B66:G67"/>
    <mergeCell ref="H66:K67"/>
    <mergeCell ref="L66:P67"/>
    <mergeCell ref="Q66:Q67"/>
    <mergeCell ref="L52:P53"/>
    <mergeCell ref="Q52:Q53"/>
    <mergeCell ref="H59:K60"/>
    <mergeCell ref="L59:P60"/>
    <mergeCell ref="A56:A57"/>
    <mergeCell ref="B56:P57"/>
    <mergeCell ref="Q56:Q57"/>
    <mergeCell ref="B58:P58"/>
    <mergeCell ref="A59:A60"/>
    <mergeCell ref="B59:G60"/>
    <mergeCell ref="Q59:Q60"/>
    <mergeCell ref="A73:A74"/>
    <mergeCell ref="B73:G74"/>
    <mergeCell ref="H73:K74"/>
    <mergeCell ref="L73:P74"/>
    <mergeCell ref="Q73:Q74"/>
    <mergeCell ref="A63:A64"/>
    <mergeCell ref="B63:P64"/>
    <mergeCell ref="Q63:Q64"/>
    <mergeCell ref="B65:P65"/>
    <mergeCell ref="A66:A67"/>
    <mergeCell ref="L45:Q45"/>
    <mergeCell ref="L46:Q46"/>
    <mergeCell ref="A77:A78"/>
    <mergeCell ref="B77:P78"/>
    <mergeCell ref="Q77:Q78"/>
    <mergeCell ref="B79:P79"/>
    <mergeCell ref="A70:A71"/>
    <mergeCell ref="B70:P71"/>
    <mergeCell ref="Q70:Q71"/>
    <mergeCell ref="B72:P72"/>
    <mergeCell ref="A98:A99"/>
    <mergeCell ref="B98:P99"/>
    <mergeCell ref="Q98:Q99"/>
    <mergeCell ref="A80:A81"/>
    <mergeCell ref="B80:G81"/>
    <mergeCell ref="H80:K81"/>
    <mergeCell ref="L80:P81"/>
    <mergeCell ref="Q80:Q81"/>
    <mergeCell ref="A87:A88"/>
    <mergeCell ref="B87:G88"/>
    <mergeCell ref="A129:A130"/>
    <mergeCell ref="B129:G130"/>
    <mergeCell ref="H129:K130"/>
    <mergeCell ref="L129:P130"/>
    <mergeCell ref="Q129:Q130"/>
    <mergeCell ref="A84:A85"/>
    <mergeCell ref="B84:P85"/>
    <mergeCell ref="Q84:Q85"/>
    <mergeCell ref="B86:P86"/>
    <mergeCell ref="A126:A127"/>
    <mergeCell ref="A101:A102"/>
    <mergeCell ref="B101:G102"/>
    <mergeCell ref="H101:K102"/>
    <mergeCell ref="L101:P102"/>
    <mergeCell ref="Q101:Q102"/>
    <mergeCell ref="B128:P128"/>
    <mergeCell ref="B126:P127"/>
    <mergeCell ref="Q126:Q127"/>
    <mergeCell ref="A119:A120"/>
    <mergeCell ref="B119:P120"/>
    <mergeCell ref="A91:A92"/>
    <mergeCell ref="B91:P92"/>
    <mergeCell ref="Q91:Q92"/>
    <mergeCell ref="B93:P93"/>
    <mergeCell ref="A94:A95"/>
    <mergeCell ref="B94:G95"/>
    <mergeCell ref="H94:K95"/>
    <mergeCell ref="L94:P95"/>
    <mergeCell ref="Q94:Q95"/>
    <mergeCell ref="Q119:Q120"/>
    <mergeCell ref="B121:P121"/>
    <mergeCell ref="A122:A123"/>
    <mergeCell ref="B122:G123"/>
    <mergeCell ref="H122:K123"/>
    <mergeCell ref="L122:P123"/>
    <mergeCell ref="Q122:Q123"/>
    <mergeCell ref="A112:A113"/>
    <mergeCell ref="B112:P113"/>
    <mergeCell ref="Q112:Q113"/>
    <mergeCell ref="B114:P114"/>
    <mergeCell ref="A115:A116"/>
    <mergeCell ref="B115:G116"/>
    <mergeCell ref="H115:K116"/>
    <mergeCell ref="L115:P116"/>
    <mergeCell ref="Q115:Q116"/>
    <mergeCell ref="A105:A106"/>
    <mergeCell ref="B105:P106"/>
    <mergeCell ref="Q105:Q106"/>
    <mergeCell ref="B107:P107"/>
    <mergeCell ref="A108:A109"/>
    <mergeCell ref="B108:G109"/>
    <mergeCell ref="H108:K109"/>
    <mergeCell ref="L108:P109"/>
    <mergeCell ref="Q108:Q109"/>
    <mergeCell ref="P192:P193"/>
    <mergeCell ref="F192:F193"/>
    <mergeCell ref="H192:H193"/>
    <mergeCell ref="I192:I193"/>
    <mergeCell ref="J192:J193"/>
    <mergeCell ref="L192:L193"/>
    <mergeCell ref="K192:K193"/>
    <mergeCell ref="G192:G193"/>
    <mergeCell ref="H200:O200"/>
    <mergeCell ref="B194:B195"/>
    <mergeCell ref="E194:E195"/>
    <mergeCell ref="A200:B200"/>
    <mergeCell ref="A196:B197"/>
    <mergeCell ref="A192:A193"/>
    <mergeCell ref="A204:G204"/>
    <mergeCell ref="A1:Q1"/>
    <mergeCell ref="K2:Q2"/>
    <mergeCell ref="A37:A38"/>
    <mergeCell ref="A45:A46"/>
    <mergeCell ref="A185:A186"/>
    <mergeCell ref="A6:A7"/>
    <mergeCell ref="A13:A14"/>
    <mergeCell ref="M194:M195"/>
    <mergeCell ref="A202:F202"/>
    <mergeCell ref="B48:C48"/>
    <mergeCell ref="A203:L203"/>
    <mergeCell ref="H198:O198"/>
    <mergeCell ref="B185:G186"/>
    <mergeCell ref="H185:K186"/>
    <mergeCell ref="L185:P186"/>
    <mergeCell ref="P200:Q200"/>
    <mergeCell ref="A198:B198"/>
    <mergeCell ref="C198:G198"/>
    <mergeCell ref="C200:G200"/>
    <mergeCell ref="A34:A35"/>
    <mergeCell ref="A42:A43"/>
    <mergeCell ref="A182:A183"/>
    <mergeCell ref="N194:O195"/>
    <mergeCell ref="E39:E40"/>
    <mergeCell ref="I194:I195"/>
    <mergeCell ref="J194:J195"/>
    <mergeCell ref="L194:L195"/>
    <mergeCell ref="N192:O193"/>
    <mergeCell ref="B47:C47"/>
    <mergeCell ref="A9:A10"/>
    <mergeCell ref="A16:A17"/>
    <mergeCell ref="A23:A24"/>
    <mergeCell ref="A30:A31"/>
    <mergeCell ref="A20:A21"/>
    <mergeCell ref="A27:A28"/>
    <mergeCell ref="P198:Q198"/>
    <mergeCell ref="A199:B199"/>
    <mergeCell ref="C199:G199"/>
    <mergeCell ref="H199:O199"/>
    <mergeCell ref="P199:Q199"/>
    <mergeCell ref="H196:O196"/>
    <mergeCell ref="H197:O197"/>
    <mergeCell ref="P196:Q197"/>
    <mergeCell ref="C196:G197"/>
    <mergeCell ref="Q185:Q186"/>
    <mergeCell ref="A194:A195"/>
    <mergeCell ref="F194:F195"/>
    <mergeCell ref="G194:G195"/>
    <mergeCell ref="K194:K195"/>
    <mergeCell ref="P194:P195"/>
    <mergeCell ref="H194:H195"/>
    <mergeCell ref="Q192:Q193"/>
    <mergeCell ref="Q194:Q195"/>
    <mergeCell ref="M192:M193"/>
    <mergeCell ref="B44:P44"/>
    <mergeCell ref="B45:G45"/>
    <mergeCell ref="B46:G46"/>
    <mergeCell ref="H45:K46"/>
    <mergeCell ref="B182:P183"/>
    <mergeCell ref="Q182:Q183"/>
    <mergeCell ref="B100:P100"/>
    <mergeCell ref="H87:K88"/>
    <mergeCell ref="L87:P88"/>
    <mergeCell ref="Q87:Q88"/>
    <mergeCell ref="B184:P184"/>
    <mergeCell ref="P39:P40"/>
    <mergeCell ref="Q39:Q40"/>
    <mergeCell ref="B41:C41"/>
    <mergeCell ref="B42:P43"/>
    <mergeCell ref="Q42:Q43"/>
    <mergeCell ref="I39:I40"/>
    <mergeCell ref="J39:J40"/>
    <mergeCell ref="K39:K40"/>
    <mergeCell ref="L39:L40"/>
    <mergeCell ref="M39:M40"/>
    <mergeCell ref="N39:O40"/>
    <mergeCell ref="A39:A40"/>
    <mergeCell ref="B39:C40"/>
    <mergeCell ref="F39:F40"/>
    <mergeCell ref="G39:G40"/>
    <mergeCell ref="H39:H40"/>
    <mergeCell ref="B34:P35"/>
    <mergeCell ref="Q34:Q35"/>
    <mergeCell ref="B36:P36"/>
    <mergeCell ref="B37:G38"/>
    <mergeCell ref="H37:K38"/>
    <mergeCell ref="L37:P38"/>
    <mergeCell ref="Q37:Q38"/>
    <mergeCell ref="B32:C32"/>
    <mergeCell ref="B33:C33"/>
    <mergeCell ref="B27:P28"/>
    <mergeCell ref="Q27:Q28"/>
    <mergeCell ref="B29:P29"/>
    <mergeCell ref="B30:G31"/>
    <mergeCell ref="H30:K31"/>
    <mergeCell ref="L30:P31"/>
    <mergeCell ref="Q30:Q31"/>
    <mergeCell ref="Q16:Q17"/>
    <mergeCell ref="B25:C25"/>
    <mergeCell ref="B26:C26"/>
    <mergeCell ref="B20:P21"/>
    <mergeCell ref="Q20:Q21"/>
    <mergeCell ref="B22:P22"/>
    <mergeCell ref="B23:G24"/>
    <mergeCell ref="H23:K24"/>
    <mergeCell ref="L23:P24"/>
    <mergeCell ref="Q23:Q24"/>
    <mergeCell ref="B9:G10"/>
    <mergeCell ref="L9:P10"/>
    <mergeCell ref="H9:K10"/>
    <mergeCell ref="B18:C18"/>
    <mergeCell ref="B19:C19"/>
    <mergeCell ref="B13:Q14"/>
    <mergeCell ref="B15:Q15"/>
    <mergeCell ref="B16:G17"/>
    <mergeCell ref="H16:K17"/>
    <mergeCell ref="L16:P17"/>
    <mergeCell ref="O3:P5"/>
    <mergeCell ref="G3:G5"/>
    <mergeCell ref="Q3:Q5"/>
    <mergeCell ref="L3:N4"/>
    <mergeCell ref="B11:C11"/>
    <mergeCell ref="B12:C12"/>
    <mergeCell ref="Q9:Q10"/>
    <mergeCell ref="B6:P7"/>
    <mergeCell ref="Q6:Q7"/>
    <mergeCell ref="B8:P8"/>
    <mergeCell ref="A3:A5"/>
    <mergeCell ref="B3:F4"/>
    <mergeCell ref="H3:J4"/>
    <mergeCell ref="K3:K5"/>
    <mergeCell ref="B5:C5"/>
    <mergeCell ref="D5:E5"/>
    <mergeCell ref="A133:A134"/>
    <mergeCell ref="B133:P134"/>
    <mergeCell ref="Q133:Q134"/>
    <mergeCell ref="B135:P135"/>
    <mergeCell ref="A136:A137"/>
    <mergeCell ref="B136:G137"/>
    <mergeCell ref="H136:K137"/>
    <mergeCell ref="L136:P137"/>
    <mergeCell ref="Q136:Q137"/>
    <mergeCell ref="A140:A141"/>
    <mergeCell ref="B140:P141"/>
    <mergeCell ref="Q140:Q141"/>
    <mergeCell ref="B142:P142"/>
    <mergeCell ref="A143:A144"/>
    <mergeCell ref="B143:G144"/>
    <mergeCell ref="H143:K144"/>
    <mergeCell ref="L143:P144"/>
    <mergeCell ref="Q143:Q144"/>
    <mergeCell ref="A175:A176"/>
    <mergeCell ref="B175:P176"/>
    <mergeCell ref="Q175:Q176"/>
    <mergeCell ref="B177:P177"/>
    <mergeCell ref="A178:A179"/>
    <mergeCell ref="B178:G179"/>
    <mergeCell ref="H178:K179"/>
    <mergeCell ref="L178:P179"/>
    <mergeCell ref="Q178:Q179"/>
    <mergeCell ref="A147:A148"/>
    <mergeCell ref="B147:P148"/>
    <mergeCell ref="Q147:Q148"/>
    <mergeCell ref="B149:P149"/>
    <mergeCell ref="A150:A151"/>
    <mergeCell ref="B150:G151"/>
    <mergeCell ref="H150:K151"/>
    <mergeCell ref="L150:P151"/>
    <mergeCell ref="Q150:Q151"/>
    <mergeCell ref="A168:A169"/>
    <mergeCell ref="B168:P169"/>
    <mergeCell ref="Q168:Q169"/>
    <mergeCell ref="B170:P170"/>
    <mergeCell ref="A171:A172"/>
    <mergeCell ref="B171:G172"/>
    <mergeCell ref="H171:K172"/>
    <mergeCell ref="L171:P172"/>
    <mergeCell ref="Q171:Q172"/>
    <mergeCell ref="A161:A162"/>
    <mergeCell ref="B161:P162"/>
    <mergeCell ref="Q161:Q162"/>
    <mergeCell ref="B163:P163"/>
    <mergeCell ref="A164:A165"/>
    <mergeCell ref="B164:G165"/>
    <mergeCell ref="H164:K165"/>
    <mergeCell ref="L164:P165"/>
    <mergeCell ref="Q164:Q165"/>
    <mergeCell ref="A154:A155"/>
    <mergeCell ref="B154:P155"/>
    <mergeCell ref="Q154:Q155"/>
    <mergeCell ref="B156:P156"/>
    <mergeCell ref="A157:A158"/>
    <mergeCell ref="B157:G158"/>
    <mergeCell ref="H157:K158"/>
    <mergeCell ref="L157:P158"/>
    <mergeCell ref="Q157:Q1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2011-02-21T06:38:45Z</cp:lastPrinted>
  <dcterms:created xsi:type="dcterms:W3CDTF">2009-10-23T03:44:58Z</dcterms:created>
  <dcterms:modified xsi:type="dcterms:W3CDTF">2013-12-05T05:17:54Z</dcterms:modified>
  <cp:category/>
  <cp:version/>
  <cp:contentType/>
  <cp:contentStatus/>
</cp:coreProperties>
</file>